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https://liveumb-my.sharepoint.com/personal/inst_research_umb_edu/Documents/I Drive/IRFS/_Facts/Compendium Statistical Portrait/Compendium Fall 2022/Enrollment by Program/"/>
    </mc:Choice>
  </mc:AlternateContent>
  <xr:revisionPtr revIDLastSave="10" documentId="8_{FD683714-5A07-4E08-AA49-BF3018B1F465}" xr6:coauthVersionLast="47" xr6:coauthVersionMax="47" xr10:uidLastSave="{25C75455-A986-4B3A-8BC8-C00606A7AE6E}"/>
  <bookViews>
    <workbookView xWindow="-120" yWindow="-120" windowWidth="29040" windowHeight="15840" xr2:uid="{00000000-000D-0000-FFFF-FFFF00000000}"/>
  </bookViews>
  <sheets>
    <sheet name="TABLE 32" sheetId="1" r:id="rId1"/>
  </sheets>
  <definedNames>
    <definedName name="_AY91">#REF!</definedName>
    <definedName name="_xlnm.Print_Area" localSheetId="0">'TABLE 32'!$A$1:$AA$78</definedName>
    <definedName name="_xlnm.Print_Titles" localSheetId="0">'TABLE 32'!$2:$2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77" i="1" l="1"/>
  <c r="AA63" i="1"/>
  <c r="AA54" i="1"/>
  <c r="AA74" i="1"/>
  <c r="Q54" i="1"/>
  <c r="AA69" i="1"/>
  <c r="AA66" i="1"/>
  <c r="Q69" i="1"/>
  <c r="R69" i="1"/>
  <c r="S69" i="1"/>
  <c r="T69" i="1"/>
  <c r="Q77" i="1"/>
  <c r="R77" i="1"/>
  <c r="S77" i="1"/>
  <c r="T77" i="1"/>
  <c r="U77" i="1"/>
  <c r="V77" i="1"/>
  <c r="W77" i="1"/>
  <c r="Q63" i="1"/>
  <c r="Y54" i="1"/>
  <c r="Y63" i="1"/>
  <c r="W63" i="1"/>
  <c r="X63" i="1"/>
  <c r="W66" i="1"/>
  <c r="X66" i="1"/>
  <c r="Y66" i="1"/>
  <c r="V69" i="1"/>
  <c r="W69" i="1"/>
  <c r="X69" i="1"/>
  <c r="Y69" i="1"/>
  <c r="V74" i="1"/>
  <c r="W74" i="1"/>
  <c r="X74" i="1"/>
  <c r="Y74" i="1"/>
  <c r="X77" i="1"/>
  <c r="Y77" i="1"/>
  <c r="Z77" i="1"/>
  <c r="Z63" i="1"/>
  <c r="Z74" i="1"/>
  <c r="Z69" i="1"/>
  <c r="Z66" i="1"/>
  <c r="R54" i="1"/>
  <c r="S54" i="1"/>
  <c r="T54" i="1"/>
  <c r="U54" i="1"/>
  <c r="V54" i="1"/>
  <c r="W54" i="1"/>
  <c r="X54" i="1"/>
  <c r="X78" i="1"/>
  <c r="Z54" i="1"/>
  <c r="Z78" i="1" s="1"/>
  <c r="N54" i="1"/>
  <c r="O54" i="1"/>
  <c r="P54" i="1"/>
  <c r="N62" i="1"/>
  <c r="O62" i="1"/>
  <c r="P62" i="1"/>
  <c r="R63" i="1"/>
  <c r="S63" i="1"/>
  <c r="T63" i="1"/>
  <c r="U63" i="1"/>
  <c r="V63" i="1"/>
  <c r="N65" i="1"/>
  <c r="O65" i="1"/>
  <c r="P65" i="1"/>
  <c r="Q66" i="1"/>
  <c r="R66" i="1"/>
  <c r="S66" i="1"/>
  <c r="T66" i="1"/>
  <c r="U66" i="1"/>
  <c r="V66" i="1"/>
  <c r="U69" i="1"/>
  <c r="N73" i="1"/>
  <c r="O73" i="1"/>
  <c r="P73" i="1"/>
  <c r="Q74" i="1"/>
  <c r="R74" i="1"/>
  <c r="S74" i="1"/>
  <c r="T74" i="1"/>
  <c r="U74" i="1"/>
  <c r="M73" i="1"/>
  <c r="L65" i="1"/>
  <c r="L54" i="1"/>
  <c r="L62" i="1"/>
  <c r="M62" i="1"/>
  <c r="M65" i="1"/>
  <c r="E62" i="1"/>
  <c r="F62" i="1"/>
  <c r="G62" i="1"/>
  <c r="F54" i="1"/>
  <c r="G54" i="1"/>
  <c r="I54" i="1"/>
  <c r="J54" i="1"/>
  <c r="K54" i="1"/>
  <c r="E54" i="1"/>
  <c r="K62" i="1"/>
  <c r="H54" i="1"/>
  <c r="D54" i="1"/>
  <c r="H62" i="1"/>
  <c r="I62" i="1"/>
  <c r="J62" i="1"/>
  <c r="O77" i="1"/>
  <c r="N77" i="1"/>
  <c r="L77" i="1"/>
  <c r="T78" i="1"/>
  <c r="W78" i="1"/>
  <c r="V78" i="1"/>
  <c r="S78" i="1"/>
  <c r="R78" i="1"/>
  <c r="Q78" i="1"/>
  <c r="M54" i="1"/>
  <c r="M77" i="1"/>
  <c r="U78" i="1" l="1"/>
  <c r="P77" i="1"/>
  <c r="Y78" i="1"/>
</calcChain>
</file>

<file path=xl/sharedStrings.xml><?xml version="1.0" encoding="utf-8"?>
<sst xmlns="http://schemas.openxmlformats.org/spreadsheetml/2006/main" count="140" uniqueCount="105">
  <si>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</si>
  <si>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</si>
  <si>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</si>
  <si>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</si>
  <si>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</si>
  <si>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</si>
  <si>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</si>
  <si>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</si>
  <si>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</si>
  <si>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</si>
  <si>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</si>
  <si>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Fall 2008</t>
  </si>
  <si>
    <t>Fall 2009</t>
  </si>
  <si>
    <t>Fall 2010</t>
  </si>
  <si>
    <t>Fall 2011</t>
  </si>
  <si>
    <t>Fall 2012</t>
  </si>
  <si>
    <t>Fall 2013</t>
  </si>
  <si>
    <t>Fall 2014</t>
  </si>
  <si>
    <t>Fall 2015</t>
  </si>
  <si>
    <t>Fall 2016</t>
  </si>
  <si>
    <t>Fall 2017</t>
  </si>
  <si>
    <t>Fall 2018</t>
  </si>
  <si>
    <t>Fall 2019</t>
  </si>
  <si>
    <t>Fall 2020</t>
  </si>
  <si>
    <t>Fall 2021</t>
  </si>
  <si>
    <t>Fall 2022</t>
  </si>
  <si>
    <t>COLLEGE OF LIBERAL ARTS</t>
  </si>
  <si>
    <t>Africana Studies</t>
  </si>
  <si>
    <t>American Studies</t>
  </si>
  <si>
    <t>Anthropology</t>
  </si>
  <si>
    <t>Arabic</t>
  </si>
  <si>
    <t>Art History</t>
  </si>
  <si>
    <t>-</t>
  </si>
  <si>
    <t xml:space="preserve">Chinese </t>
  </si>
  <si>
    <t>Cinema Studies</t>
  </si>
  <si>
    <t>Classical Languages</t>
  </si>
  <si>
    <t>Classical Studies</t>
  </si>
  <si>
    <t>Cognitive Science</t>
  </si>
  <si>
    <t>Communication Studies</t>
  </si>
  <si>
    <t>Creative Writing</t>
  </si>
  <si>
    <t>Criminal Justice</t>
  </si>
  <si>
    <t xml:space="preserve"> -</t>
  </si>
  <si>
    <t>Cross Cultural East Asian Studies</t>
  </si>
  <si>
    <t>Dance</t>
  </si>
  <si>
    <t>East Asian Languages</t>
  </si>
  <si>
    <t>Economics</t>
  </si>
  <si>
    <t>English</t>
  </si>
  <si>
    <t>Environmental Anthropology</t>
  </si>
  <si>
    <t>French</t>
  </si>
  <si>
    <t>German Studies</t>
  </si>
  <si>
    <t>History</t>
  </si>
  <si>
    <t>Human Rights</t>
  </si>
  <si>
    <t>International Relations</t>
  </si>
  <si>
    <t>Irish Study</t>
  </si>
  <si>
    <t>Italian</t>
  </si>
  <si>
    <t>Japanese</t>
  </si>
  <si>
    <t>Labor Studies</t>
  </si>
  <si>
    <t>Latin American Studies</t>
  </si>
  <si>
    <t>Latino Studies</t>
  </si>
  <si>
    <t>Music</t>
  </si>
  <si>
    <t>Native American &amp; Indigenous Studies</t>
  </si>
  <si>
    <t>Philosophy</t>
  </si>
  <si>
    <t>Philosophy and Law</t>
  </si>
  <si>
    <t>Political Science</t>
  </si>
  <si>
    <t xml:space="preserve">Portuguese </t>
  </si>
  <si>
    <t xml:space="preserve">Professional Writing </t>
  </si>
  <si>
    <t>Professional Writing &amp; New Media</t>
  </si>
  <si>
    <t>Psychology</t>
  </si>
  <si>
    <t>Public Policy</t>
  </si>
  <si>
    <t>Religious Studies</t>
  </si>
  <si>
    <t xml:space="preserve">Science, Medicine, and Society: Past and Present
</t>
  </si>
  <si>
    <t>Sexuality Studies</t>
  </si>
  <si>
    <t>Sociology</t>
  </si>
  <si>
    <t>South Asian Studies</t>
  </si>
  <si>
    <t>Spanish</t>
  </si>
  <si>
    <t>Spanish Languages</t>
  </si>
  <si>
    <t>Theatre Arts</t>
  </si>
  <si>
    <t>Women, Gender and Sexuality Studies</t>
  </si>
  <si>
    <t>Women and Gender Studies</t>
  </si>
  <si>
    <t>Total CLA Minors</t>
  </si>
  <si>
    <t>COLLEGE OF SCIENCE &amp; MATHEMATICS</t>
  </si>
  <si>
    <t>Biology</t>
  </si>
  <si>
    <t>Chemistry</t>
  </si>
  <si>
    <t xml:space="preserve">Computer Science </t>
  </si>
  <si>
    <t>Environmental Biology</t>
  </si>
  <si>
    <t xml:space="preserve">Environmental Chemistry </t>
  </si>
  <si>
    <t>Mathematics</t>
  </si>
  <si>
    <t>Physics</t>
  </si>
  <si>
    <t>Total CSM Minors</t>
  </si>
  <si>
    <t>COLLEGE OF MANAGEMENT</t>
  </si>
  <si>
    <t>Management</t>
  </si>
  <si>
    <t>Total CM Minors</t>
  </si>
  <si>
    <t xml:space="preserve">COLLEGE OF EDUCATION &amp; HUMAN DEVELOPMENT </t>
  </si>
  <si>
    <t>Total CEHD Minors</t>
  </si>
  <si>
    <t xml:space="preserve">School for the Environment </t>
  </si>
  <si>
    <t>Clean Energy</t>
  </si>
  <si>
    <t>Environmental Sciences</t>
  </si>
  <si>
    <t>Geospatial Analysis &amp; Modeling</t>
  </si>
  <si>
    <t>Total SFE Minors</t>
  </si>
  <si>
    <t>Honors College</t>
  </si>
  <si>
    <t>Wealth, Poverty, and Opportunity</t>
  </si>
  <si>
    <t>Total Honors College</t>
  </si>
  <si>
    <t xml:space="preserve">Total </t>
  </si>
  <si>
    <t>Undergraduate Minors - Fall 2013 - Fall 2022</t>
  </si>
  <si>
    <t>Secondary 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</si>
</sst>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164" formatCode="mmmm\ d\,\ yyyy"/>
  </numFmts>
  <fonts count="27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3" fontId="1" fillId="0" borderId="0" applyFill="0" applyBorder="0" applyAlignment="0" applyProtection="0"/>
    <xf numFmtId="5" fontId="1" fillId="0" borderId="0" applyFill="0" applyBorder="0" applyAlignment="0" applyProtection="0"/>
    <xf numFmtId="164" fontId="1" fillId="0" borderId="0" applyFill="0" applyBorder="0" applyAlignment="0" applyProtection="0"/>
    <xf numFmtId="0" fontId="7" fillId="0" borderId="0" applyNumberFormat="0" applyFill="0" applyBorder="0" applyAlignment="0" applyProtection="0"/>
    <xf numFmtId="2" fontId="1" fillId="0" borderId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4" applyNumberFormat="0" applyFill="0" applyAlignment="0" applyProtection="0"/>
    <xf numFmtId="0" fontId="14" fillId="22" borderId="0" applyNumberFormat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23" borderId="5" applyNumberFormat="0" applyFont="0" applyAlignment="0" applyProtection="0"/>
    <xf numFmtId="0" fontId="15" fillId="20" borderId="6" applyNumberFormat="0" applyAlignment="0" applyProtection="0"/>
    <xf numFmtId="0" fontId="16" fillId="0" borderId="0" applyNumberFormat="0" applyFill="0" applyBorder="0" applyAlignment="0" applyProtection="0"/>
    <xf numFmtId="0" fontId="1" fillId="0" borderId="7" applyNumberFormat="0" applyFill="0" applyAlignment="0" applyProtection="0"/>
    <xf numFmtId="0" fontId="17" fillId="0" borderId="0" applyNumberFormat="0" applyFill="0" applyBorder="0" applyAlignment="0" applyProtection="0"/>
  </cellStyleXfs>
  <cellXfs count="52">
    <xf numFmtId="0" fontId="0" fillId="0" borderId="0" xfId="0"/>
    <xf numFmtId="0" fontId="19" fillId="0" borderId="0" xfId="42" applyFont="1" applyBorder="1"/>
    <xf numFmtId="0" fontId="20" fillId="0" borderId="0" xfId="41" applyFont="1"/>
    <xf numFmtId="0" fontId="20" fillId="0" borderId="0" xfId="42" applyFont="1"/>
    <xf numFmtId="0" fontId="19" fillId="0" borderId="0" xfId="42" applyFont="1"/>
    <xf numFmtId="3" fontId="19" fillId="0" borderId="0" xfId="42" applyNumberFormat="1" applyFont="1" applyFill="1" applyBorder="1" applyAlignment="1">
      <alignment horizontal="center"/>
    </xf>
    <xf numFmtId="0" fontId="19" fillId="0" borderId="0" xfId="42" applyFont="1" applyFill="1" applyBorder="1"/>
    <xf numFmtId="0" fontId="20" fillId="0" borderId="0" xfId="42" applyFont="1" applyFill="1" applyBorder="1" applyAlignment="1">
      <alignment horizontal="center"/>
    </xf>
    <xf numFmtId="0" fontId="20" fillId="0" borderId="0" xfId="41" applyFont="1" applyAlignment="1">
      <alignment horizontal="center"/>
    </xf>
    <xf numFmtId="3" fontId="20" fillId="0" borderId="0" xfId="41" applyNumberFormat="1" applyFont="1" applyAlignment="1">
      <alignment horizontal="center"/>
    </xf>
    <xf numFmtId="3" fontId="19" fillId="0" borderId="0" xfId="41" applyNumberFormat="1" applyFont="1" applyAlignment="1">
      <alignment horizontal="center"/>
    </xf>
    <xf numFmtId="49" fontId="19" fillId="0" borderId="0" xfId="42" applyNumberFormat="1" applyFont="1" applyFill="1" applyBorder="1"/>
    <xf numFmtId="3" fontId="20" fillId="0" borderId="0" xfId="42" applyNumberFormat="1" applyFont="1" applyFill="1" applyBorder="1" applyAlignment="1">
      <alignment horizontal="center"/>
    </xf>
    <xf numFmtId="0" fontId="20" fillId="0" borderId="0" xfId="0" applyFont="1"/>
    <xf numFmtId="0" fontId="20" fillId="0" borderId="0" xfId="0" applyFont="1" applyAlignment="1">
      <alignment horizontal="center" vertical="center"/>
    </xf>
    <xf numFmtId="49" fontId="20" fillId="0" borderId="0" xfId="41" applyNumberFormat="1" applyFont="1" applyAlignment="1">
      <alignment horizontal="center"/>
    </xf>
    <xf numFmtId="1" fontId="20" fillId="0" borderId="0" xfId="41" applyNumberFormat="1" applyFont="1" applyAlignment="1">
      <alignment horizontal="center"/>
    </xf>
    <xf numFmtId="0" fontId="19" fillId="0" borderId="0" xfId="42" applyFont="1" applyFill="1" applyBorder="1" applyAlignment="1">
      <alignment horizontal="center"/>
    </xf>
    <xf numFmtId="49" fontId="21" fillId="0" borderId="0" xfId="41" applyNumberFormat="1" applyFont="1"/>
    <xf numFmtId="0" fontId="21" fillId="0" borderId="0" xfId="0" applyFont="1"/>
    <xf numFmtId="49" fontId="20" fillId="0" borderId="0" xfId="41" applyNumberFormat="1" applyFont="1"/>
    <xf numFmtId="49" fontId="22" fillId="0" borderId="0" xfId="42" applyNumberFormat="1" applyFont="1" applyFill="1" applyBorder="1"/>
    <xf numFmtId="49" fontId="20" fillId="0" borderId="0" xfId="42" applyNumberFormat="1" applyFont="1" applyFill="1" applyBorder="1"/>
    <xf numFmtId="49" fontId="22" fillId="0" borderId="0" xfId="41" applyNumberFormat="1" applyFont="1"/>
    <xf numFmtId="3" fontId="20" fillId="0" borderId="0" xfId="41" applyNumberFormat="1" applyFont="1"/>
    <xf numFmtId="3" fontId="20" fillId="0" borderId="0" xfId="0" applyNumberFormat="1" applyFont="1"/>
    <xf numFmtId="49" fontId="19" fillId="0" borderId="8" xfId="42" applyNumberFormat="1" applyFont="1" applyFill="1" applyBorder="1"/>
    <xf numFmtId="49" fontId="19" fillId="0" borderId="8" xfId="42" quotePrefix="1" applyNumberFormat="1" applyFont="1" applyFill="1" applyBorder="1" applyAlignment="1">
      <alignment horizontal="center"/>
    </xf>
    <xf numFmtId="49" fontId="19" fillId="0" borderId="8" xfId="42" applyNumberFormat="1" applyFont="1" applyFill="1" applyBorder="1" applyAlignment="1">
      <alignment horizontal="center"/>
    </xf>
    <xf numFmtId="49" fontId="19" fillId="0" borderId="9" xfId="42" applyNumberFormat="1" applyFont="1" applyFill="1" applyBorder="1"/>
    <xf numFmtId="3" fontId="19" fillId="0" borderId="9" xfId="42" applyNumberFormat="1" applyFont="1" applyFill="1" applyBorder="1" applyAlignment="1">
      <alignment horizontal="center"/>
    </xf>
    <xf numFmtId="49" fontId="19" fillId="0" borderId="9" xfId="41" applyNumberFormat="1" applyFont="1" applyBorder="1"/>
    <xf numFmtId="3" fontId="20" fillId="0" borderId="9" xfId="41" applyNumberFormat="1" applyFont="1" applyBorder="1" applyAlignment="1">
      <alignment horizontal="center"/>
    </xf>
    <xf numFmtId="3" fontId="19" fillId="0" borderId="9" xfId="41" applyNumberFormat="1" applyFont="1" applyBorder="1" applyAlignment="1">
      <alignment horizontal="center"/>
    </xf>
    <xf numFmtId="0" fontId="20" fillId="0" borderId="0" xfId="42" applyFont="1" applyAlignment="1">
      <alignment horizontal="center"/>
    </xf>
    <xf numFmtId="0" fontId="19" fillId="0" borderId="0" xfId="42" applyFont="1" applyAlignment="1">
      <alignment horizontal="center"/>
    </xf>
    <xf numFmtId="3" fontId="23" fillId="0" borderId="0" xfId="0" applyNumberFormat="1" applyFont="1" applyAlignment="1">
      <alignment horizontal="center" vertical="center"/>
    </xf>
    <xf numFmtId="3" fontId="20" fillId="0" borderId="0" xfId="0" applyNumberFormat="1" applyFont="1" applyAlignment="1">
      <alignment horizontal="center"/>
    </xf>
    <xf numFmtId="0" fontId="19" fillId="0" borderId="9" xfId="42" applyFont="1" applyBorder="1" applyAlignment="1">
      <alignment horizontal="center"/>
    </xf>
    <xf numFmtId="3" fontId="24" fillId="0" borderId="8" xfId="0" applyNumberFormat="1" applyFont="1" applyBorder="1" applyAlignment="1">
      <alignment horizontal="center"/>
    </xf>
    <xf numFmtId="49" fontId="19" fillId="0" borderId="0" xfId="41" applyNumberFormat="1" applyFont="1"/>
    <xf numFmtId="0" fontId="23" fillId="0" borderId="0" xfId="0" quotePrefix="1" applyFont="1" applyAlignment="1">
      <alignment horizontal="left" vertical="top"/>
    </xf>
    <xf numFmtId="3" fontId="25" fillId="0" borderId="8" xfId="0" applyNumberFormat="1" applyFont="1" applyBorder="1" applyAlignment="1">
      <alignment horizontal="center" vertical="center"/>
    </xf>
    <xf numFmtId="0" fontId="20" fillId="0" borderId="9" xfId="0" applyFont="1" applyBorder="1"/>
    <xf numFmtId="0" fontId="26" fillId="0" borderId="0" xfId="0" quotePrefix="1" applyFont="1" applyAlignment="1">
      <alignment vertical="top"/>
    </xf>
    <xf numFmtId="0" fontId="0" fillId="0" borderId="0" xfId="0" applyAlignment="1">
      <alignment horizontal="center"/>
    </xf>
    <xf numFmtId="49" fontId="19" fillId="0" borderId="0" xfId="42" applyNumberFormat="1" applyFont="1" applyFill="1" applyBorder="1" applyAlignment="1">
      <alignment horizontal="center"/>
    </xf>
    <xf numFmtId="3" fontId="24" fillId="0" borderId="0" xfId="41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25" fillId="0" borderId="9" xfId="0" quotePrefix="1" applyFont="1" applyBorder="1" applyAlignment="1">
      <alignment horizontal="left" vertical="top"/>
    </xf>
    <xf numFmtId="0" fontId="20" fillId="0" borderId="0" xfId="42" applyFont="1" applyBorder="1" applyAlignment="1">
      <alignment horizontal="center"/>
    </xf>
    <xf numFmtId="0" fontId="19" fillId="0" borderId="0" xfId="42" applyFont="1" applyBorder="1" applyAlignment="1">
      <alignment horizontal="center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_Enrollment 2000" xfId="41" xr:uid="{00000000-0005-0000-0000-000029000000}"/>
    <cellStyle name="Normal_Enrollment_Table22 2001-Copy 2" xfId="42" xr:uid="{00000000-0005-0000-0000-00002A000000}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121"/>
  <sheetViews>
    <sheetView tabSelected="1" zoomScale="120" zoomScaleNormal="120" workbookViewId="0">
      <selection activeCell="AE71" sqref="AE71"/>
    </sheetView>
  </sheetViews>
  <sheetFormatPr defaultColWidth="11.42578125" defaultRowHeight="15" x14ac:dyDescent="0.25"/>
  <cols>
    <col min="1" max="1" width="41.28515625" style="20" customWidth="1"/>
    <col min="2" max="10" width="5" style="8" hidden="1" customWidth="1"/>
    <col min="11" max="11" width="5" style="13" hidden="1" customWidth="1"/>
    <col min="12" max="12" width="5.42578125" style="13" hidden="1" customWidth="1"/>
    <col min="13" max="13" width="8.85546875" style="13" hidden="1" customWidth="1"/>
    <col min="14" max="15" width="8.85546875" style="8" hidden="1" customWidth="1"/>
    <col min="16" max="16" width="8.85546875" style="2" hidden="1" customWidth="1"/>
    <col min="17" max="17" width="8.85546875" style="8" hidden="1" customWidth="1"/>
    <col min="18" max="20" width="8.85546875" style="8" bestFit="1" customWidth="1"/>
    <col min="21" max="21" width="8.28515625" style="8" customWidth="1"/>
    <col min="22" max="22" width="8.42578125" style="8" customWidth="1"/>
    <col min="23" max="25" width="8.85546875" style="8" customWidth="1"/>
    <col min="26" max="26" width="8.5703125" style="8" customWidth="1"/>
    <col min="27" max="27" width="9" style="8" customWidth="1"/>
    <col min="28" max="16384" width="11.42578125" style="2"/>
  </cols>
  <sheetData>
    <row r="1" spans="1:45" ht="18.75" x14ac:dyDescent="0.3">
      <c r="A1" s="18" t="s">
        <v>103</v>
      </c>
      <c r="M1" s="19"/>
    </row>
    <row r="2" spans="1:45" x14ac:dyDescent="0.25">
      <c r="A2" s="26"/>
      <c r="B2" s="27" t="s">
        <v>0</v>
      </c>
      <c r="C2" s="27" t="s">
        <v>1</v>
      </c>
      <c r="D2" s="27" t="s">
        <v>2</v>
      </c>
      <c r="E2" s="27" t="s">
        <v>3</v>
      </c>
      <c r="F2" s="27" t="s">
        <v>4</v>
      </c>
      <c r="G2" s="28" t="s">
        <v>5</v>
      </c>
      <c r="H2" s="28" t="s">
        <v>6</v>
      </c>
      <c r="I2" s="28" t="s">
        <v>7</v>
      </c>
      <c r="J2" s="28" t="s">
        <v>8</v>
      </c>
      <c r="K2" s="28" t="s">
        <v>9</v>
      </c>
      <c r="L2" s="28" t="s">
        <v>10</v>
      </c>
      <c r="M2" s="28" t="s">
        <v>11</v>
      </c>
      <c r="N2" s="28" t="s">
        <v>12</v>
      </c>
      <c r="O2" s="28" t="s">
        <v>13</v>
      </c>
      <c r="P2" s="28" t="s">
        <v>14</v>
      </c>
      <c r="Q2" s="28" t="s">
        <v>15</v>
      </c>
      <c r="R2" s="28" t="s">
        <v>16</v>
      </c>
      <c r="S2" s="28" t="s">
        <v>17</v>
      </c>
      <c r="T2" s="28" t="s">
        <v>18</v>
      </c>
      <c r="U2" s="28" t="s">
        <v>19</v>
      </c>
      <c r="V2" s="28" t="s">
        <v>20</v>
      </c>
      <c r="W2" s="28" t="s">
        <v>21</v>
      </c>
      <c r="X2" s="28" t="s">
        <v>22</v>
      </c>
      <c r="Y2" s="28" t="s">
        <v>23</v>
      </c>
      <c r="Z2" s="28" t="s">
        <v>24</v>
      </c>
      <c r="AA2" s="28" t="s">
        <v>25</v>
      </c>
      <c r="AB2" s="46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ht="15.75" x14ac:dyDescent="0.25">
      <c r="A3" s="21" t="s">
        <v>26</v>
      </c>
    </row>
    <row r="4" spans="1:45" x14ac:dyDescent="0.25">
      <c r="A4" s="20" t="s">
        <v>27</v>
      </c>
      <c r="B4" s="9">
        <v>9</v>
      </c>
      <c r="C4" s="9">
        <v>10</v>
      </c>
      <c r="D4" s="9">
        <v>7</v>
      </c>
      <c r="E4" s="9">
        <v>7</v>
      </c>
      <c r="F4" s="9">
        <v>7</v>
      </c>
      <c r="G4" s="9">
        <v>4</v>
      </c>
      <c r="H4" s="9">
        <v>2</v>
      </c>
      <c r="I4" s="9">
        <v>9</v>
      </c>
      <c r="J4" s="9">
        <v>5</v>
      </c>
      <c r="K4" s="9">
        <v>4</v>
      </c>
      <c r="L4" s="9">
        <v>7</v>
      </c>
      <c r="M4" s="9">
        <v>3</v>
      </c>
      <c r="N4" s="8">
        <v>5</v>
      </c>
      <c r="O4" s="8">
        <v>11</v>
      </c>
      <c r="P4" s="8">
        <v>10</v>
      </c>
      <c r="Q4" s="8">
        <v>10</v>
      </c>
      <c r="R4" s="14">
        <v>10</v>
      </c>
      <c r="S4" s="8">
        <v>8</v>
      </c>
      <c r="T4" s="8">
        <v>6</v>
      </c>
      <c r="U4" s="8">
        <v>4</v>
      </c>
      <c r="V4" s="8">
        <v>7</v>
      </c>
      <c r="W4" s="8">
        <v>8</v>
      </c>
      <c r="X4" s="8">
        <v>11</v>
      </c>
      <c r="Y4" s="36">
        <v>6</v>
      </c>
      <c r="Z4" s="8">
        <v>12</v>
      </c>
      <c r="AA4" s="8">
        <v>9</v>
      </c>
    </row>
    <row r="5" spans="1:45" x14ac:dyDescent="0.25">
      <c r="A5" s="20" t="s">
        <v>28</v>
      </c>
      <c r="B5" s="9">
        <v>7</v>
      </c>
      <c r="C5" s="9">
        <v>7</v>
      </c>
      <c r="D5" s="9">
        <v>5</v>
      </c>
      <c r="E5" s="9">
        <v>4</v>
      </c>
      <c r="F5" s="9">
        <v>4</v>
      </c>
      <c r="G5" s="9">
        <v>5</v>
      </c>
      <c r="H5" s="9">
        <v>2</v>
      </c>
      <c r="I5" s="9">
        <v>1</v>
      </c>
      <c r="J5" s="9">
        <v>1</v>
      </c>
      <c r="K5" s="9">
        <v>2</v>
      </c>
      <c r="L5" s="9">
        <v>2</v>
      </c>
      <c r="M5" s="9">
        <v>5</v>
      </c>
      <c r="N5" s="8">
        <v>4</v>
      </c>
      <c r="O5" s="8">
        <v>2</v>
      </c>
      <c r="P5" s="8">
        <v>3</v>
      </c>
      <c r="Q5" s="8">
        <v>3</v>
      </c>
      <c r="R5" s="14">
        <v>5</v>
      </c>
      <c r="S5" s="8">
        <v>6</v>
      </c>
      <c r="T5" s="8">
        <v>2</v>
      </c>
      <c r="U5" s="8">
        <v>2</v>
      </c>
      <c r="V5" s="8">
        <v>4</v>
      </c>
      <c r="W5" s="8">
        <v>2</v>
      </c>
      <c r="X5" s="8">
        <v>2</v>
      </c>
      <c r="Y5" s="36">
        <v>1</v>
      </c>
      <c r="Z5" s="8">
        <v>1</v>
      </c>
      <c r="AA5" s="8">
        <v>3</v>
      </c>
    </row>
    <row r="6" spans="1:45" x14ac:dyDescent="0.25">
      <c r="A6" s="20" t="s">
        <v>29</v>
      </c>
      <c r="B6" s="9">
        <v>10</v>
      </c>
      <c r="C6" s="9">
        <v>12</v>
      </c>
      <c r="D6" s="9">
        <v>15</v>
      </c>
      <c r="E6" s="9">
        <v>16</v>
      </c>
      <c r="F6" s="9">
        <v>5</v>
      </c>
      <c r="G6" s="9">
        <v>7</v>
      </c>
      <c r="H6" s="9">
        <v>12</v>
      </c>
      <c r="I6" s="9">
        <v>2</v>
      </c>
      <c r="J6" s="9">
        <v>12</v>
      </c>
      <c r="K6" s="9">
        <v>17</v>
      </c>
      <c r="L6" s="9">
        <v>13</v>
      </c>
      <c r="M6" s="9">
        <v>24</v>
      </c>
      <c r="N6" s="8">
        <v>20</v>
      </c>
      <c r="O6" s="8">
        <v>25</v>
      </c>
      <c r="P6" s="8">
        <v>22</v>
      </c>
      <c r="Q6" s="8">
        <v>24</v>
      </c>
      <c r="R6" s="14">
        <v>15</v>
      </c>
      <c r="S6" s="8">
        <v>18</v>
      </c>
      <c r="T6" s="8">
        <v>28</v>
      </c>
      <c r="U6" s="8">
        <v>25</v>
      </c>
      <c r="V6" s="8">
        <v>22</v>
      </c>
      <c r="W6" s="8">
        <v>21</v>
      </c>
      <c r="X6" s="8">
        <v>25</v>
      </c>
      <c r="Y6" s="36">
        <v>30</v>
      </c>
      <c r="Z6" s="8">
        <v>32</v>
      </c>
      <c r="AA6" s="8">
        <v>29</v>
      </c>
    </row>
    <row r="7" spans="1:45" x14ac:dyDescent="0.25">
      <c r="A7" s="20" t="s">
        <v>30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P7" s="8"/>
      <c r="Q7" s="8">
        <v>0</v>
      </c>
      <c r="R7" s="8">
        <v>0</v>
      </c>
      <c r="S7" s="8">
        <v>0</v>
      </c>
      <c r="T7" s="8">
        <v>0</v>
      </c>
      <c r="U7" s="8">
        <v>9</v>
      </c>
      <c r="V7" s="8">
        <v>9</v>
      </c>
      <c r="W7" s="8">
        <v>14</v>
      </c>
      <c r="X7" s="8">
        <v>14</v>
      </c>
      <c r="Y7" s="36">
        <v>16</v>
      </c>
      <c r="Z7" s="8">
        <v>16</v>
      </c>
      <c r="AA7" s="8">
        <v>14</v>
      </c>
    </row>
    <row r="8" spans="1:45" x14ac:dyDescent="0.25">
      <c r="A8" s="20" t="s">
        <v>31</v>
      </c>
      <c r="B8" s="9" t="s">
        <v>32</v>
      </c>
      <c r="C8" s="9" t="s">
        <v>32</v>
      </c>
      <c r="D8" s="9" t="s">
        <v>32</v>
      </c>
      <c r="E8" s="9">
        <v>0</v>
      </c>
      <c r="F8" s="9">
        <v>2</v>
      </c>
      <c r="G8" s="9">
        <v>1</v>
      </c>
      <c r="H8" s="9">
        <v>4</v>
      </c>
      <c r="I8" s="9">
        <v>4</v>
      </c>
      <c r="J8" s="9">
        <v>5</v>
      </c>
      <c r="K8" s="9">
        <v>5</v>
      </c>
      <c r="L8" s="9">
        <v>8</v>
      </c>
      <c r="M8" s="9">
        <v>8</v>
      </c>
      <c r="N8" s="8">
        <v>13</v>
      </c>
      <c r="O8" s="8">
        <v>5</v>
      </c>
      <c r="P8" s="8">
        <v>11</v>
      </c>
      <c r="Q8" s="8">
        <v>7</v>
      </c>
      <c r="R8" s="14">
        <v>4</v>
      </c>
      <c r="S8" s="8">
        <v>6</v>
      </c>
      <c r="T8" s="8">
        <v>5</v>
      </c>
      <c r="U8" s="7">
        <v>6</v>
      </c>
      <c r="V8" s="7">
        <v>6</v>
      </c>
      <c r="W8" s="8">
        <v>2</v>
      </c>
      <c r="X8" s="8">
        <v>9</v>
      </c>
      <c r="Y8" s="36">
        <v>10</v>
      </c>
      <c r="Z8" s="8">
        <v>6</v>
      </c>
      <c r="AA8" s="8">
        <v>13</v>
      </c>
    </row>
    <row r="9" spans="1:45" x14ac:dyDescent="0.25">
      <c r="A9" s="20" t="s">
        <v>33</v>
      </c>
      <c r="B9" s="9"/>
      <c r="C9" s="9"/>
      <c r="D9" s="9"/>
      <c r="E9" s="9">
        <v>0</v>
      </c>
      <c r="F9" s="12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8">
        <v>1</v>
      </c>
      <c r="O9" s="8">
        <v>4</v>
      </c>
      <c r="P9" s="8">
        <v>11</v>
      </c>
      <c r="Q9" s="8">
        <v>14</v>
      </c>
      <c r="R9" s="14">
        <v>11</v>
      </c>
      <c r="S9" s="8">
        <v>13</v>
      </c>
      <c r="T9" s="8">
        <v>15</v>
      </c>
      <c r="U9" s="8">
        <v>11</v>
      </c>
      <c r="V9" s="8">
        <v>11</v>
      </c>
      <c r="W9" s="8">
        <v>10</v>
      </c>
      <c r="X9" s="8">
        <v>15</v>
      </c>
      <c r="Y9" s="36">
        <v>13</v>
      </c>
      <c r="Z9" s="8">
        <v>9</v>
      </c>
      <c r="AA9" s="8">
        <v>7</v>
      </c>
    </row>
    <row r="10" spans="1:45" x14ac:dyDescent="0.25">
      <c r="A10" s="20" t="s">
        <v>34</v>
      </c>
      <c r="B10" s="9"/>
      <c r="C10" s="9"/>
      <c r="D10" s="9"/>
      <c r="E10" s="9"/>
      <c r="F10" s="12"/>
      <c r="G10" s="9"/>
      <c r="H10" s="9"/>
      <c r="I10" s="9"/>
      <c r="J10" s="9"/>
      <c r="K10" s="9"/>
      <c r="L10" s="9"/>
      <c r="M10" s="9"/>
      <c r="P10" s="8" t="s">
        <v>32</v>
      </c>
      <c r="Q10" s="8">
        <v>0</v>
      </c>
      <c r="R10" s="8">
        <v>0</v>
      </c>
      <c r="S10" s="8">
        <v>0</v>
      </c>
      <c r="T10" s="8">
        <v>1</v>
      </c>
      <c r="U10" s="8">
        <v>12</v>
      </c>
      <c r="V10" s="8">
        <v>25</v>
      </c>
      <c r="W10" s="8">
        <v>19</v>
      </c>
      <c r="X10" s="8">
        <v>30</v>
      </c>
      <c r="Y10" s="36">
        <v>32</v>
      </c>
      <c r="Z10" s="8">
        <v>33</v>
      </c>
      <c r="AA10" s="8">
        <v>32</v>
      </c>
    </row>
    <row r="11" spans="1:45" x14ac:dyDescent="0.25">
      <c r="A11" s="22" t="s">
        <v>35</v>
      </c>
      <c r="B11" s="12" t="s">
        <v>32</v>
      </c>
      <c r="C11" s="12" t="s">
        <v>32</v>
      </c>
      <c r="D11" s="12" t="s">
        <v>32</v>
      </c>
      <c r="E11" s="12">
        <v>0</v>
      </c>
      <c r="F11" s="12">
        <v>1</v>
      </c>
      <c r="G11" s="12">
        <v>1</v>
      </c>
      <c r="H11" s="12">
        <v>0</v>
      </c>
      <c r="I11" s="12">
        <v>1</v>
      </c>
      <c r="J11" s="12">
        <v>1</v>
      </c>
      <c r="K11" s="9">
        <v>1</v>
      </c>
      <c r="L11" s="9">
        <v>2</v>
      </c>
      <c r="M11" s="9">
        <v>2</v>
      </c>
      <c r="N11" s="7">
        <v>1</v>
      </c>
      <c r="O11" s="7">
        <v>0</v>
      </c>
      <c r="P11" s="7">
        <v>1</v>
      </c>
      <c r="Q11" s="7">
        <v>1</v>
      </c>
      <c r="R11" s="14">
        <v>2</v>
      </c>
      <c r="S11" s="7">
        <v>1</v>
      </c>
      <c r="T11" s="8">
        <v>1</v>
      </c>
      <c r="U11" s="7">
        <v>0</v>
      </c>
      <c r="V11" s="7">
        <v>0</v>
      </c>
      <c r="W11" s="7">
        <v>1</v>
      </c>
      <c r="X11" s="34">
        <v>0</v>
      </c>
      <c r="Y11" s="36">
        <v>2</v>
      </c>
      <c r="Z11" s="34">
        <v>3</v>
      </c>
      <c r="AA11" s="34">
        <v>1</v>
      </c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</row>
    <row r="12" spans="1:45" x14ac:dyDescent="0.25">
      <c r="A12" s="22" t="s">
        <v>36</v>
      </c>
      <c r="B12" s="12">
        <v>3</v>
      </c>
      <c r="C12" s="12">
        <v>4</v>
      </c>
      <c r="D12" s="12">
        <v>2</v>
      </c>
      <c r="E12" s="12">
        <v>7</v>
      </c>
      <c r="F12" s="9">
        <v>5</v>
      </c>
      <c r="G12" s="12">
        <v>5</v>
      </c>
      <c r="H12" s="12">
        <v>6</v>
      </c>
      <c r="I12" s="12">
        <v>10</v>
      </c>
      <c r="J12" s="12">
        <v>8</v>
      </c>
      <c r="K12" s="9">
        <v>8</v>
      </c>
      <c r="L12" s="9">
        <v>7</v>
      </c>
      <c r="M12" s="9">
        <v>14</v>
      </c>
      <c r="N12" s="8">
        <v>10</v>
      </c>
      <c r="O12" s="8">
        <v>4</v>
      </c>
      <c r="P12" s="8">
        <v>6</v>
      </c>
      <c r="Q12" s="8">
        <v>9</v>
      </c>
      <c r="R12" s="14">
        <v>11</v>
      </c>
      <c r="S12" s="8">
        <v>8</v>
      </c>
      <c r="T12" s="7">
        <v>12</v>
      </c>
      <c r="U12" s="8">
        <v>5</v>
      </c>
      <c r="V12" s="8">
        <v>5</v>
      </c>
      <c r="W12" s="8">
        <v>7</v>
      </c>
      <c r="X12" s="8">
        <v>6</v>
      </c>
      <c r="Y12" s="36">
        <v>9</v>
      </c>
      <c r="Z12" s="8">
        <v>13</v>
      </c>
      <c r="AA12" s="8">
        <v>14</v>
      </c>
    </row>
    <row r="13" spans="1:45" x14ac:dyDescent="0.25">
      <c r="A13" s="22" t="s">
        <v>37</v>
      </c>
      <c r="B13" s="5"/>
      <c r="C13" s="5"/>
      <c r="D13" s="5"/>
      <c r="E13" s="12">
        <v>0</v>
      </c>
      <c r="F13" s="9">
        <v>0</v>
      </c>
      <c r="G13" s="12">
        <v>0</v>
      </c>
      <c r="H13" s="12">
        <v>0</v>
      </c>
      <c r="I13" s="12">
        <v>0</v>
      </c>
      <c r="J13" s="12">
        <v>0</v>
      </c>
      <c r="K13" s="9">
        <v>0</v>
      </c>
      <c r="L13" s="9">
        <v>0</v>
      </c>
      <c r="M13" s="5">
        <v>5</v>
      </c>
      <c r="N13" s="7">
        <v>8</v>
      </c>
      <c r="O13" s="7">
        <v>13</v>
      </c>
      <c r="P13" s="7">
        <v>13</v>
      </c>
      <c r="Q13" s="7">
        <v>19</v>
      </c>
      <c r="R13" s="14">
        <v>20</v>
      </c>
      <c r="S13" s="7">
        <v>26</v>
      </c>
      <c r="T13" s="8">
        <v>21</v>
      </c>
      <c r="U13" s="8">
        <v>28</v>
      </c>
      <c r="V13" s="8">
        <v>25</v>
      </c>
      <c r="W13" s="7">
        <v>26</v>
      </c>
      <c r="X13" s="34">
        <v>37</v>
      </c>
      <c r="Y13" s="36">
        <v>44</v>
      </c>
      <c r="Z13" s="34">
        <v>51</v>
      </c>
      <c r="AA13" s="34">
        <v>39</v>
      </c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</row>
    <row r="14" spans="1:45" x14ac:dyDescent="0.25">
      <c r="A14" s="20" t="s">
        <v>38</v>
      </c>
      <c r="B14" s="9"/>
      <c r="C14" s="9"/>
      <c r="D14" s="9" t="s">
        <v>32</v>
      </c>
      <c r="E14" s="9">
        <v>0</v>
      </c>
      <c r="F14" s="9">
        <v>0</v>
      </c>
      <c r="G14" s="9">
        <v>0</v>
      </c>
      <c r="H14" s="9">
        <v>1</v>
      </c>
      <c r="I14" s="9">
        <v>21</v>
      </c>
      <c r="J14" s="9">
        <v>28</v>
      </c>
      <c r="K14" s="9">
        <v>28</v>
      </c>
      <c r="L14" s="9">
        <v>28</v>
      </c>
      <c r="M14" s="9">
        <v>28</v>
      </c>
      <c r="N14" s="8">
        <v>32</v>
      </c>
      <c r="O14" s="8">
        <v>32</v>
      </c>
      <c r="P14" s="8">
        <v>44</v>
      </c>
      <c r="Q14" s="8">
        <v>53</v>
      </c>
      <c r="R14" s="14">
        <v>38</v>
      </c>
      <c r="S14" s="8">
        <v>20</v>
      </c>
      <c r="T14" s="7">
        <v>16</v>
      </c>
      <c r="U14" s="8">
        <v>13</v>
      </c>
      <c r="V14" s="8">
        <v>20</v>
      </c>
      <c r="W14" s="8">
        <v>15</v>
      </c>
      <c r="X14" s="8">
        <v>20</v>
      </c>
      <c r="Y14" s="36">
        <v>15</v>
      </c>
      <c r="Z14" s="8">
        <v>27</v>
      </c>
      <c r="AA14" s="8">
        <v>32</v>
      </c>
    </row>
    <row r="15" spans="1:45" x14ac:dyDescent="0.25">
      <c r="A15" s="20" t="s">
        <v>39</v>
      </c>
      <c r="B15" s="9"/>
      <c r="C15" s="9"/>
      <c r="D15" s="9"/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8">
        <v>2</v>
      </c>
      <c r="O15" s="8">
        <v>7</v>
      </c>
      <c r="P15" s="8">
        <v>6</v>
      </c>
      <c r="Q15" s="8">
        <v>12</v>
      </c>
      <c r="R15" s="14">
        <v>8</v>
      </c>
      <c r="S15" s="8">
        <v>13</v>
      </c>
      <c r="T15" s="8">
        <v>14</v>
      </c>
      <c r="U15" s="8">
        <v>7</v>
      </c>
      <c r="V15" s="8">
        <v>12</v>
      </c>
      <c r="W15" s="8">
        <v>21</v>
      </c>
      <c r="X15" s="8">
        <v>22</v>
      </c>
      <c r="Y15" s="36">
        <v>24</v>
      </c>
      <c r="Z15" s="8">
        <v>25</v>
      </c>
      <c r="AA15" s="8">
        <v>17</v>
      </c>
    </row>
    <row r="16" spans="1:45" x14ac:dyDescent="0.25">
      <c r="A16" s="20" t="s">
        <v>40</v>
      </c>
      <c r="B16" s="15" t="s">
        <v>41</v>
      </c>
      <c r="C16" s="15" t="s">
        <v>41</v>
      </c>
      <c r="D16" s="9">
        <v>17</v>
      </c>
      <c r="E16" s="9">
        <v>17</v>
      </c>
      <c r="F16" s="12">
        <v>24</v>
      </c>
      <c r="G16" s="9">
        <v>28</v>
      </c>
      <c r="H16" s="9">
        <v>23</v>
      </c>
      <c r="I16" s="9">
        <v>17</v>
      </c>
      <c r="J16" s="9">
        <v>18</v>
      </c>
      <c r="K16" s="9">
        <v>28</v>
      </c>
      <c r="L16" s="9">
        <v>33</v>
      </c>
      <c r="M16" s="9">
        <v>29</v>
      </c>
      <c r="N16" s="8">
        <v>30</v>
      </c>
      <c r="O16" s="8">
        <v>34</v>
      </c>
      <c r="P16" s="8">
        <v>39</v>
      </c>
      <c r="Q16" s="8">
        <v>32</v>
      </c>
      <c r="R16" s="14">
        <v>31</v>
      </c>
      <c r="S16" s="8">
        <v>45</v>
      </c>
      <c r="T16" s="8">
        <v>53</v>
      </c>
      <c r="U16" s="8">
        <v>46</v>
      </c>
      <c r="V16" s="8">
        <v>35</v>
      </c>
      <c r="W16" s="8">
        <v>33</v>
      </c>
      <c r="X16" s="8">
        <v>47</v>
      </c>
      <c r="Y16" s="36">
        <v>65</v>
      </c>
      <c r="Z16" s="8">
        <v>72</v>
      </c>
      <c r="AA16" s="8">
        <v>81</v>
      </c>
    </row>
    <row r="17" spans="1:55" x14ac:dyDescent="0.25">
      <c r="A17" s="20" t="s">
        <v>42</v>
      </c>
      <c r="B17" s="15"/>
      <c r="C17" s="15"/>
      <c r="D17" s="9"/>
      <c r="E17" s="9"/>
      <c r="F17" s="12"/>
      <c r="G17" s="9"/>
      <c r="H17" s="9"/>
      <c r="I17" s="9"/>
      <c r="J17" s="9"/>
      <c r="K17" s="9"/>
      <c r="L17" s="9"/>
      <c r="M17" s="9">
        <v>0</v>
      </c>
      <c r="N17" s="9">
        <v>0</v>
      </c>
      <c r="O17" s="9">
        <v>0</v>
      </c>
      <c r="P17" s="9">
        <v>0</v>
      </c>
      <c r="Q17" s="8">
        <v>1</v>
      </c>
      <c r="R17" s="14">
        <v>1</v>
      </c>
      <c r="S17" s="8">
        <v>1</v>
      </c>
      <c r="T17" s="8">
        <v>0</v>
      </c>
      <c r="U17" s="8">
        <v>0</v>
      </c>
      <c r="V17" s="8">
        <v>2</v>
      </c>
      <c r="W17" s="8">
        <v>1</v>
      </c>
      <c r="X17" s="8">
        <v>0</v>
      </c>
      <c r="Y17" s="8">
        <v>0</v>
      </c>
      <c r="Z17" s="8">
        <v>1</v>
      </c>
      <c r="AA17" s="8">
        <v>1</v>
      </c>
    </row>
    <row r="18" spans="1:55" x14ac:dyDescent="0.25">
      <c r="A18" s="20" t="s">
        <v>43</v>
      </c>
      <c r="B18" s="9">
        <v>2</v>
      </c>
      <c r="C18" s="9">
        <v>1</v>
      </c>
      <c r="D18" s="9">
        <v>3</v>
      </c>
      <c r="E18" s="9">
        <v>5</v>
      </c>
      <c r="F18" s="9">
        <v>3</v>
      </c>
      <c r="G18" s="9">
        <v>15</v>
      </c>
      <c r="H18" s="9">
        <v>14</v>
      </c>
      <c r="I18" s="9">
        <v>11</v>
      </c>
      <c r="J18" s="9">
        <v>12</v>
      </c>
      <c r="K18" s="9">
        <v>24</v>
      </c>
      <c r="L18" s="9">
        <v>23</v>
      </c>
      <c r="M18" s="9">
        <v>18</v>
      </c>
      <c r="N18" s="8">
        <v>23</v>
      </c>
      <c r="O18" s="8">
        <v>17</v>
      </c>
      <c r="P18" s="8">
        <v>22</v>
      </c>
      <c r="Q18" s="8">
        <v>22</v>
      </c>
      <c r="R18" s="14">
        <v>25</v>
      </c>
      <c r="S18" s="8">
        <v>21</v>
      </c>
      <c r="T18" s="8">
        <v>18</v>
      </c>
      <c r="U18" s="8">
        <v>10</v>
      </c>
      <c r="V18" s="8">
        <v>17</v>
      </c>
      <c r="W18" s="8">
        <v>14</v>
      </c>
      <c r="X18" s="8">
        <v>11</v>
      </c>
      <c r="Y18" s="8">
        <v>10</v>
      </c>
      <c r="Z18" s="8">
        <v>12</v>
      </c>
      <c r="AA18" s="8">
        <v>16</v>
      </c>
    </row>
    <row r="19" spans="1:55" x14ac:dyDescent="0.25">
      <c r="A19" s="20" t="s">
        <v>44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O19" s="8" t="s">
        <v>32</v>
      </c>
      <c r="P19" s="8" t="s">
        <v>32</v>
      </c>
      <c r="Q19" s="8">
        <v>0</v>
      </c>
      <c r="R19" s="14">
        <v>0</v>
      </c>
      <c r="S19" s="8">
        <v>1</v>
      </c>
      <c r="T19" s="8">
        <v>2</v>
      </c>
      <c r="U19" s="8">
        <v>1</v>
      </c>
      <c r="V19" s="8">
        <v>0</v>
      </c>
      <c r="W19" s="8">
        <v>0</v>
      </c>
      <c r="X19" s="8">
        <v>1</v>
      </c>
      <c r="Y19" s="8">
        <v>2</v>
      </c>
      <c r="Z19" s="8">
        <v>3</v>
      </c>
      <c r="AA19" s="8">
        <v>5</v>
      </c>
    </row>
    <row r="20" spans="1:55" x14ac:dyDescent="0.25">
      <c r="A20" s="20" t="s">
        <v>45</v>
      </c>
      <c r="B20" s="9">
        <v>12</v>
      </c>
      <c r="C20" s="9">
        <v>11</v>
      </c>
      <c r="D20" s="9">
        <v>10</v>
      </c>
      <c r="E20" s="9">
        <v>7</v>
      </c>
      <c r="F20" s="9">
        <v>10</v>
      </c>
      <c r="G20" s="9">
        <v>12</v>
      </c>
      <c r="H20" s="9">
        <v>13</v>
      </c>
      <c r="I20" s="9">
        <v>11</v>
      </c>
      <c r="J20" s="9">
        <v>13</v>
      </c>
      <c r="K20" s="9">
        <v>30</v>
      </c>
      <c r="L20" s="9">
        <v>43</v>
      </c>
      <c r="M20" s="9">
        <v>43</v>
      </c>
      <c r="N20" s="8">
        <v>71</v>
      </c>
      <c r="O20" s="8">
        <v>66</v>
      </c>
      <c r="P20" s="8">
        <v>48</v>
      </c>
      <c r="Q20" s="8">
        <v>38</v>
      </c>
      <c r="R20" s="14">
        <v>49</v>
      </c>
      <c r="S20" s="8">
        <v>37</v>
      </c>
      <c r="T20" s="8">
        <v>41</v>
      </c>
      <c r="U20" s="7">
        <v>46</v>
      </c>
      <c r="V20" s="7">
        <v>38</v>
      </c>
      <c r="W20" s="8">
        <v>48</v>
      </c>
      <c r="X20" s="8">
        <v>37</v>
      </c>
      <c r="Y20" s="8">
        <v>40</v>
      </c>
      <c r="Z20" s="8">
        <v>39</v>
      </c>
      <c r="AA20" s="8">
        <v>41</v>
      </c>
    </row>
    <row r="21" spans="1:55" x14ac:dyDescent="0.25">
      <c r="A21" s="22" t="s">
        <v>46</v>
      </c>
      <c r="B21" s="12">
        <v>18</v>
      </c>
      <c r="C21" s="12">
        <v>14</v>
      </c>
      <c r="D21" s="12">
        <v>11</v>
      </c>
      <c r="E21" s="12">
        <v>12</v>
      </c>
      <c r="F21" s="9">
        <v>21</v>
      </c>
      <c r="G21" s="12">
        <v>14</v>
      </c>
      <c r="H21" s="12">
        <v>20</v>
      </c>
      <c r="I21" s="12">
        <v>19</v>
      </c>
      <c r="J21" s="12">
        <v>16</v>
      </c>
      <c r="K21" s="9">
        <v>14</v>
      </c>
      <c r="L21" s="9">
        <v>11</v>
      </c>
      <c r="M21" s="9">
        <v>14</v>
      </c>
      <c r="N21" s="7">
        <v>20</v>
      </c>
      <c r="O21" s="7">
        <v>14</v>
      </c>
      <c r="P21" s="7">
        <v>24</v>
      </c>
      <c r="Q21" s="7">
        <v>19</v>
      </c>
      <c r="R21" s="14">
        <v>16</v>
      </c>
      <c r="S21" s="7">
        <v>14</v>
      </c>
      <c r="T21" s="7">
        <v>21</v>
      </c>
      <c r="U21" s="8">
        <v>30</v>
      </c>
      <c r="V21" s="8">
        <v>32</v>
      </c>
      <c r="W21" s="7">
        <v>28</v>
      </c>
      <c r="X21" s="34">
        <v>41</v>
      </c>
      <c r="Y21" s="36">
        <v>31</v>
      </c>
      <c r="Z21" s="34">
        <v>41</v>
      </c>
      <c r="AA21" s="34">
        <v>35</v>
      </c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</row>
    <row r="22" spans="1:55" x14ac:dyDescent="0.25">
      <c r="A22" s="22" t="s">
        <v>47</v>
      </c>
      <c r="B22" s="12"/>
      <c r="C22" s="12"/>
      <c r="D22" s="12"/>
      <c r="E22" s="12"/>
      <c r="F22" s="9"/>
      <c r="G22" s="12"/>
      <c r="H22" s="12"/>
      <c r="I22" s="12"/>
      <c r="J22" s="12"/>
      <c r="K22" s="9"/>
      <c r="L22" s="9"/>
      <c r="M22" s="9" t="s">
        <v>32</v>
      </c>
      <c r="N22" s="9" t="s">
        <v>32</v>
      </c>
      <c r="O22" s="9" t="s">
        <v>32</v>
      </c>
      <c r="P22" s="9" t="s">
        <v>32</v>
      </c>
      <c r="Q22" s="9">
        <v>0</v>
      </c>
      <c r="R22" s="14">
        <v>5</v>
      </c>
      <c r="S22" s="9">
        <v>7</v>
      </c>
      <c r="T22" s="7">
        <v>5</v>
      </c>
      <c r="U22" s="8">
        <v>4</v>
      </c>
      <c r="V22" s="8">
        <v>4</v>
      </c>
      <c r="W22" s="7">
        <v>2</v>
      </c>
      <c r="X22" s="34">
        <v>1</v>
      </c>
      <c r="Y22" s="36">
        <v>1</v>
      </c>
      <c r="Z22" s="34">
        <v>1</v>
      </c>
      <c r="AA22" s="34">
        <v>3</v>
      </c>
      <c r="AB22" s="3"/>
      <c r="AC22" s="3"/>
      <c r="AD22" s="20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</row>
    <row r="23" spans="1:55" x14ac:dyDescent="0.25">
      <c r="A23" s="20" t="s">
        <v>48</v>
      </c>
      <c r="B23" s="9">
        <v>2</v>
      </c>
      <c r="C23" s="9">
        <v>3</v>
      </c>
      <c r="D23" s="9">
        <v>6</v>
      </c>
      <c r="E23" s="9">
        <v>5</v>
      </c>
      <c r="F23" s="9">
        <v>4</v>
      </c>
      <c r="G23" s="9">
        <v>5</v>
      </c>
      <c r="H23" s="9">
        <v>8</v>
      </c>
      <c r="I23" s="9">
        <v>6</v>
      </c>
      <c r="J23" s="9">
        <v>3</v>
      </c>
      <c r="K23" s="9">
        <v>6</v>
      </c>
      <c r="L23" s="9">
        <v>11</v>
      </c>
      <c r="M23" s="9">
        <v>13</v>
      </c>
      <c r="N23" s="8">
        <v>14</v>
      </c>
      <c r="O23" s="8">
        <v>15</v>
      </c>
      <c r="P23" s="8">
        <v>13</v>
      </c>
      <c r="Q23" s="8">
        <v>13</v>
      </c>
      <c r="R23" s="14">
        <v>16</v>
      </c>
      <c r="S23" s="8">
        <v>25</v>
      </c>
      <c r="T23" s="8">
        <v>25</v>
      </c>
      <c r="U23" s="8">
        <v>22</v>
      </c>
      <c r="V23" s="8">
        <v>26</v>
      </c>
      <c r="W23" s="8">
        <v>20</v>
      </c>
      <c r="X23" s="8">
        <v>18</v>
      </c>
      <c r="Y23" s="36">
        <v>19</v>
      </c>
      <c r="Z23" s="8">
        <v>20</v>
      </c>
      <c r="AA23" s="8">
        <v>17</v>
      </c>
    </row>
    <row r="24" spans="1:55" x14ac:dyDescent="0.25">
      <c r="A24" s="20" t="s">
        <v>49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P24" s="8"/>
      <c r="Q24" s="8">
        <v>0</v>
      </c>
      <c r="R24" s="14">
        <v>0</v>
      </c>
      <c r="S24" s="8">
        <v>0</v>
      </c>
      <c r="T24" s="8">
        <v>0</v>
      </c>
      <c r="U24" s="8">
        <v>7</v>
      </c>
      <c r="V24" s="8">
        <v>12</v>
      </c>
      <c r="W24" s="8">
        <v>14</v>
      </c>
      <c r="X24" s="8">
        <v>13</v>
      </c>
      <c r="Y24" s="36">
        <v>15</v>
      </c>
      <c r="Z24" s="8">
        <v>15</v>
      </c>
      <c r="AA24" s="8">
        <v>11</v>
      </c>
    </row>
    <row r="25" spans="1:55" x14ac:dyDescent="0.25">
      <c r="A25" s="20" t="s">
        <v>50</v>
      </c>
      <c r="B25" s="9">
        <v>20</v>
      </c>
      <c r="C25" s="9">
        <v>18</v>
      </c>
      <c r="D25" s="9">
        <v>15</v>
      </c>
      <c r="E25" s="9">
        <v>12</v>
      </c>
      <c r="F25" s="9">
        <v>14</v>
      </c>
      <c r="G25" s="9">
        <v>19</v>
      </c>
      <c r="H25" s="9">
        <v>12</v>
      </c>
      <c r="I25" s="9">
        <v>14</v>
      </c>
      <c r="J25" s="9">
        <v>14</v>
      </c>
      <c r="K25" s="9">
        <v>21</v>
      </c>
      <c r="L25" s="9">
        <v>13</v>
      </c>
      <c r="M25" s="9">
        <v>15</v>
      </c>
      <c r="N25" s="8">
        <v>22</v>
      </c>
      <c r="O25" s="8">
        <v>20</v>
      </c>
      <c r="P25" s="8">
        <v>21</v>
      </c>
      <c r="Q25" s="8">
        <v>10</v>
      </c>
      <c r="R25" s="14">
        <v>12</v>
      </c>
      <c r="S25" s="8">
        <v>8</v>
      </c>
      <c r="T25" s="8">
        <v>14</v>
      </c>
      <c r="U25" s="8">
        <v>10</v>
      </c>
      <c r="V25" s="8">
        <v>15</v>
      </c>
      <c r="W25" s="8">
        <v>14</v>
      </c>
      <c r="X25" s="8">
        <v>13</v>
      </c>
      <c r="Y25" s="36">
        <v>14</v>
      </c>
      <c r="Z25" s="8">
        <v>25</v>
      </c>
      <c r="AA25" s="8">
        <v>33</v>
      </c>
    </row>
    <row r="26" spans="1:55" x14ac:dyDescent="0.25">
      <c r="A26" s="20" t="s">
        <v>51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P26" s="8" t="s">
        <v>32</v>
      </c>
      <c r="Q26" s="8">
        <v>0</v>
      </c>
      <c r="R26" s="8">
        <v>0</v>
      </c>
      <c r="S26" s="8">
        <v>0</v>
      </c>
      <c r="T26" s="8">
        <v>13</v>
      </c>
      <c r="U26" s="8">
        <v>22</v>
      </c>
      <c r="V26" s="8">
        <v>20</v>
      </c>
      <c r="W26" s="8">
        <v>21</v>
      </c>
      <c r="X26" s="8">
        <v>20</v>
      </c>
      <c r="Y26" s="36">
        <v>27</v>
      </c>
      <c r="Z26" s="8">
        <v>26</v>
      </c>
      <c r="AA26" s="8">
        <v>20</v>
      </c>
    </row>
    <row r="27" spans="1:55" x14ac:dyDescent="0.25">
      <c r="A27" s="20" t="s">
        <v>52</v>
      </c>
      <c r="B27" s="9"/>
      <c r="C27" s="9"/>
      <c r="D27" s="9"/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8">
        <v>32</v>
      </c>
      <c r="O27" s="8">
        <v>53</v>
      </c>
      <c r="P27" s="8">
        <v>48</v>
      </c>
      <c r="Q27" s="8">
        <v>35</v>
      </c>
      <c r="R27" s="14">
        <v>35</v>
      </c>
      <c r="S27" s="8">
        <v>40</v>
      </c>
      <c r="T27" s="8">
        <v>39</v>
      </c>
      <c r="U27" s="8">
        <v>42</v>
      </c>
      <c r="V27" s="8">
        <v>21</v>
      </c>
      <c r="W27" s="8">
        <v>18</v>
      </c>
      <c r="X27" s="8">
        <v>9</v>
      </c>
      <c r="Y27" s="36">
        <v>9</v>
      </c>
      <c r="Z27" s="8">
        <v>14</v>
      </c>
      <c r="AA27" s="8">
        <v>17</v>
      </c>
    </row>
    <row r="28" spans="1:55" x14ac:dyDescent="0.25">
      <c r="A28" s="20" t="s">
        <v>53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>
        <v>0</v>
      </c>
      <c r="N28" s="8">
        <v>0</v>
      </c>
      <c r="O28" s="8">
        <v>0</v>
      </c>
      <c r="P28" s="8">
        <v>0</v>
      </c>
      <c r="Q28" s="8">
        <v>2</v>
      </c>
      <c r="R28" s="14">
        <v>0</v>
      </c>
      <c r="S28" s="8">
        <v>0</v>
      </c>
      <c r="T28" s="8">
        <v>1</v>
      </c>
      <c r="U28" s="8">
        <v>0</v>
      </c>
      <c r="V28" s="8">
        <v>1</v>
      </c>
      <c r="W28" s="8">
        <v>0</v>
      </c>
      <c r="X28" s="8">
        <v>0</v>
      </c>
      <c r="Y28" s="36">
        <v>0</v>
      </c>
      <c r="Z28" s="8">
        <v>0</v>
      </c>
      <c r="AA28" s="8">
        <v>0</v>
      </c>
    </row>
    <row r="29" spans="1:55" x14ac:dyDescent="0.25">
      <c r="A29" s="20" t="s">
        <v>54</v>
      </c>
      <c r="B29" s="9">
        <v>1</v>
      </c>
      <c r="C29" s="9">
        <v>3</v>
      </c>
      <c r="D29" s="9">
        <v>3</v>
      </c>
      <c r="E29" s="9">
        <v>2</v>
      </c>
      <c r="F29" s="9">
        <v>2</v>
      </c>
      <c r="G29" s="9">
        <v>4</v>
      </c>
      <c r="H29" s="9">
        <v>4</v>
      </c>
      <c r="I29" s="9">
        <v>3</v>
      </c>
      <c r="J29" s="9">
        <v>1</v>
      </c>
      <c r="K29" s="9">
        <v>2</v>
      </c>
      <c r="L29" s="9">
        <v>1</v>
      </c>
      <c r="M29" s="9">
        <v>4</v>
      </c>
      <c r="N29" s="8">
        <v>5</v>
      </c>
      <c r="O29" s="8">
        <v>5</v>
      </c>
      <c r="P29" s="8">
        <v>4</v>
      </c>
      <c r="Q29" s="8">
        <v>5</v>
      </c>
      <c r="R29" s="14">
        <v>4</v>
      </c>
      <c r="S29" s="8">
        <v>3</v>
      </c>
      <c r="T29" s="8">
        <v>5</v>
      </c>
      <c r="U29" s="8">
        <v>9</v>
      </c>
      <c r="V29" s="8">
        <v>13</v>
      </c>
      <c r="W29" s="8">
        <v>11</v>
      </c>
      <c r="X29" s="8">
        <v>8</v>
      </c>
      <c r="Y29" s="37">
        <v>8</v>
      </c>
      <c r="Z29" s="8">
        <v>6</v>
      </c>
      <c r="AA29" s="8">
        <v>4</v>
      </c>
    </row>
    <row r="30" spans="1:55" x14ac:dyDescent="0.25">
      <c r="A30" s="20" t="s">
        <v>55</v>
      </c>
      <c r="B30" s="9"/>
      <c r="C30" s="9"/>
      <c r="D30" s="9"/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8">
        <v>0</v>
      </c>
      <c r="O30" s="8">
        <v>9</v>
      </c>
      <c r="P30" s="8">
        <v>10</v>
      </c>
      <c r="Q30" s="8">
        <v>10</v>
      </c>
      <c r="R30" s="8">
        <v>19</v>
      </c>
      <c r="S30" s="8">
        <v>21</v>
      </c>
      <c r="T30" s="8">
        <v>20</v>
      </c>
      <c r="U30" s="8">
        <v>18</v>
      </c>
      <c r="V30" s="8">
        <v>19</v>
      </c>
      <c r="W30" s="8">
        <v>21</v>
      </c>
      <c r="X30" s="8">
        <v>28</v>
      </c>
      <c r="Y30" s="36">
        <v>21</v>
      </c>
      <c r="Z30" s="8">
        <v>31</v>
      </c>
      <c r="AA30" s="8">
        <v>35</v>
      </c>
    </row>
    <row r="31" spans="1:55" x14ac:dyDescent="0.25">
      <c r="A31" s="20" t="s">
        <v>56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1</v>
      </c>
      <c r="R31" s="8">
        <v>3</v>
      </c>
      <c r="S31" s="9">
        <v>0</v>
      </c>
      <c r="T31" s="8">
        <v>1</v>
      </c>
      <c r="U31" s="8">
        <v>1</v>
      </c>
      <c r="V31" s="8">
        <v>5</v>
      </c>
      <c r="W31" s="8">
        <v>6</v>
      </c>
      <c r="X31" s="8">
        <v>4</v>
      </c>
      <c r="Y31" s="36">
        <v>5</v>
      </c>
      <c r="Z31" s="8">
        <v>5</v>
      </c>
      <c r="AA31" s="8">
        <v>6</v>
      </c>
    </row>
    <row r="32" spans="1:55" x14ac:dyDescent="0.25">
      <c r="A32" s="20" t="s">
        <v>57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>
        <v>0</v>
      </c>
      <c r="N32" s="9">
        <v>0</v>
      </c>
      <c r="O32" s="9">
        <v>0</v>
      </c>
      <c r="P32" s="9">
        <v>0</v>
      </c>
      <c r="Q32" s="8">
        <v>1</v>
      </c>
      <c r="R32" s="8">
        <v>2</v>
      </c>
      <c r="S32" s="8">
        <v>4</v>
      </c>
      <c r="T32" s="8">
        <v>2</v>
      </c>
      <c r="U32" s="8">
        <v>0</v>
      </c>
      <c r="V32" s="8">
        <v>1</v>
      </c>
      <c r="W32" s="8">
        <v>1</v>
      </c>
      <c r="X32" s="8">
        <v>4</v>
      </c>
      <c r="Y32" s="8">
        <v>2</v>
      </c>
      <c r="Z32" s="8">
        <v>2</v>
      </c>
      <c r="AA32" s="8">
        <v>2</v>
      </c>
    </row>
    <row r="33" spans="1:28" x14ac:dyDescent="0.25">
      <c r="A33" s="20" t="s">
        <v>58</v>
      </c>
      <c r="B33" s="2">
        <v>9</v>
      </c>
      <c r="C33" s="2">
        <v>8</v>
      </c>
      <c r="D33" s="2">
        <v>2</v>
      </c>
      <c r="E33" s="2">
        <v>1</v>
      </c>
      <c r="F33" s="2">
        <v>6</v>
      </c>
      <c r="G33" s="2">
        <v>9</v>
      </c>
      <c r="H33" s="2">
        <v>14</v>
      </c>
      <c r="I33" s="2">
        <v>12</v>
      </c>
      <c r="J33" s="2">
        <v>15</v>
      </c>
      <c r="K33" s="2">
        <v>10</v>
      </c>
      <c r="L33" s="9"/>
      <c r="M33" s="9">
        <v>0</v>
      </c>
      <c r="N33" s="9">
        <v>0</v>
      </c>
      <c r="O33" s="9">
        <v>0</v>
      </c>
      <c r="P33" s="9">
        <v>0</v>
      </c>
      <c r="Q33" s="8">
        <v>9</v>
      </c>
      <c r="R33" s="8">
        <v>8</v>
      </c>
      <c r="S33" s="8">
        <v>2</v>
      </c>
      <c r="T33" s="8">
        <v>1</v>
      </c>
      <c r="U33" s="8">
        <v>6</v>
      </c>
      <c r="V33" s="8">
        <v>9</v>
      </c>
      <c r="W33" s="8">
        <v>14</v>
      </c>
      <c r="X33" s="8">
        <v>12</v>
      </c>
      <c r="Y33" s="8">
        <v>15</v>
      </c>
      <c r="Z33" s="8">
        <v>10</v>
      </c>
      <c r="AA33" s="8">
        <v>10</v>
      </c>
      <c r="AB33" s="20"/>
    </row>
    <row r="34" spans="1:28" x14ac:dyDescent="0.25">
      <c r="A34" s="20" t="s">
        <v>59</v>
      </c>
      <c r="B34" s="9">
        <v>1</v>
      </c>
      <c r="C34" s="9">
        <v>4</v>
      </c>
      <c r="D34" s="9">
        <v>6</v>
      </c>
      <c r="E34" s="9">
        <v>9</v>
      </c>
      <c r="F34" s="9">
        <v>7</v>
      </c>
      <c r="G34" s="9">
        <v>4</v>
      </c>
      <c r="H34" s="9">
        <v>5</v>
      </c>
      <c r="I34" s="9">
        <v>7</v>
      </c>
      <c r="J34" s="9">
        <v>10</v>
      </c>
      <c r="K34" s="9">
        <v>9</v>
      </c>
      <c r="L34" s="9">
        <v>4</v>
      </c>
      <c r="M34" s="9">
        <v>14</v>
      </c>
      <c r="N34" s="8">
        <v>9</v>
      </c>
      <c r="O34" s="8">
        <v>11</v>
      </c>
      <c r="P34" s="8">
        <v>8</v>
      </c>
      <c r="Q34" s="8">
        <v>12</v>
      </c>
      <c r="R34" s="14">
        <v>11</v>
      </c>
      <c r="S34" s="8">
        <v>6</v>
      </c>
      <c r="T34" s="8">
        <v>8</v>
      </c>
      <c r="U34" s="8">
        <v>7</v>
      </c>
      <c r="V34" s="8">
        <v>12</v>
      </c>
      <c r="W34" s="8">
        <v>10</v>
      </c>
      <c r="X34" s="8">
        <v>12</v>
      </c>
      <c r="Y34" s="36">
        <v>18</v>
      </c>
      <c r="Z34" s="8">
        <v>19</v>
      </c>
      <c r="AA34" s="8">
        <v>11</v>
      </c>
    </row>
    <row r="35" spans="1:28" x14ac:dyDescent="0.25">
      <c r="A35" s="13" t="s">
        <v>60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>
        <v>0</v>
      </c>
      <c r="M35" s="9">
        <v>0</v>
      </c>
      <c r="N35" s="8">
        <v>0</v>
      </c>
      <c r="O35" s="8">
        <v>0</v>
      </c>
      <c r="P35" s="8">
        <v>0</v>
      </c>
      <c r="Q35" s="8">
        <v>1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1</v>
      </c>
      <c r="X35" s="8">
        <v>2</v>
      </c>
      <c r="Y35" s="36">
        <v>1</v>
      </c>
      <c r="Z35" s="8">
        <v>6</v>
      </c>
      <c r="AA35" s="8">
        <v>5</v>
      </c>
    </row>
    <row r="36" spans="1:28" x14ac:dyDescent="0.25">
      <c r="A36" s="20" t="s">
        <v>61</v>
      </c>
      <c r="B36" s="9">
        <v>13</v>
      </c>
      <c r="C36" s="9">
        <v>13</v>
      </c>
      <c r="D36" s="9">
        <v>9</v>
      </c>
      <c r="E36" s="9">
        <v>12</v>
      </c>
      <c r="F36" s="9">
        <v>14</v>
      </c>
      <c r="G36" s="9">
        <v>12</v>
      </c>
      <c r="H36" s="9">
        <v>15</v>
      </c>
      <c r="I36" s="9">
        <v>18</v>
      </c>
      <c r="J36" s="9">
        <v>17</v>
      </c>
      <c r="K36" s="9">
        <v>13</v>
      </c>
      <c r="L36" s="9">
        <v>19</v>
      </c>
      <c r="M36" s="9">
        <v>21</v>
      </c>
      <c r="N36" s="8">
        <v>25</v>
      </c>
      <c r="O36" s="8">
        <v>16</v>
      </c>
      <c r="P36" s="8">
        <v>18</v>
      </c>
      <c r="Q36" s="8">
        <v>31</v>
      </c>
      <c r="R36" s="14">
        <v>35</v>
      </c>
      <c r="S36" s="8">
        <v>30</v>
      </c>
      <c r="T36" s="8">
        <v>22</v>
      </c>
      <c r="U36" s="8">
        <v>19</v>
      </c>
      <c r="V36" s="8">
        <v>19</v>
      </c>
      <c r="W36" s="8">
        <v>17</v>
      </c>
      <c r="X36" s="8">
        <v>22</v>
      </c>
      <c r="Y36" s="36">
        <v>17</v>
      </c>
      <c r="Z36" s="8">
        <v>25</v>
      </c>
      <c r="AA36" s="8">
        <v>19</v>
      </c>
    </row>
    <row r="37" spans="1:28" x14ac:dyDescent="0.25">
      <c r="A37" s="20" t="s">
        <v>62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P37" s="8" t="s">
        <v>32</v>
      </c>
      <c r="Q37" s="8">
        <v>0</v>
      </c>
      <c r="R37" s="8">
        <v>0</v>
      </c>
      <c r="S37" s="8">
        <v>0</v>
      </c>
      <c r="T37" s="8">
        <v>2</v>
      </c>
      <c r="U37" s="8">
        <v>8</v>
      </c>
      <c r="V37" s="8">
        <v>18</v>
      </c>
      <c r="W37" s="8">
        <v>23</v>
      </c>
      <c r="X37" s="8">
        <v>19</v>
      </c>
      <c r="Y37" s="36">
        <v>21</v>
      </c>
      <c r="Z37" s="8">
        <v>17</v>
      </c>
      <c r="AA37" s="8">
        <v>27</v>
      </c>
    </row>
    <row r="38" spans="1:28" x14ac:dyDescent="0.25">
      <c r="A38" s="20" t="s">
        <v>63</v>
      </c>
      <c r="B38" s="9">
        <v>16</v>
      </c>
      <c r="C38" s="9">
        <v>14</v>
      </c>
      <c r="D38" s="9">
        <v>15</v>
      </c>
      <c r="E38" s="9">
        <v>18</v>
      </c>
      <c r="F38" s="9">
        <v>8</v>
      </c>
      <c r="G38" s="9">
        <v>21</v>
      </c>
      <c r="H38" s="9">
        <v>17</v>
      </c>
      <c r="I38" s="9">
        <v>24</v>
      </c>
      <c r="J38" s="9">
        <v>17</v>
      </c>
      <c r="K38" s="9">
        <v>16</v>
      </c>
      <c r="L38" s="9">
        <v>19</v>
      </c>
      <c r="M38" s="9">
        <v>26</v>
      </c>
      <c r="N38" s="8">
        <v>26</v>
      </c>
      <c r="O38" s="8">
        <v>24</v>
      </c>
      <c r="P38" s="8">
        <v>21</v>
      </c>
      <c r="Q38" s="8">
        <v>15</v>
      </c>
      <c r="R38" s="14">
        <v>11</v>
      </c>
      <c r="S38" s="8">
        <v>17</v>
      </c>
      <c r="T38" s="8">
        <v>20</v>
      </c>
      <c r="U38" s="8">
        <v>12</v>
      </c>
      <c r="V38" s="8">
        <v>20</v>
      </c>
      <c r="W38" s="8">
        <v>29</v>
      </c>
      <c r="X38" s="8">
        <v>22</v>
      </c>
      <c r="Y38" s="36">
        <v>20</v>
      </c>
      <c r="Z38" s="8">
        <v>27</v>
      </c>
      <c r="AA38" s="8">
        <v>23</v>
      </c>
    </row>
    <row r="39" spans="1:28" x14ac:dyDescent="0.25">
      <c r="A39" s="20" t="s">
        <v>64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P39" s="8"/>
      <c r="Q39" s="8">
        <v>0</v>
      </c>
      <c r="R39" s="14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2</v>
      </c>
      <c r="Y39" s="8">
        <v>3</v>
      </c>
      <c r="Z39" s="8">
        <v>4</v>
      </c>
      <c r="AA39" s="8">
        <v>4</v>
      </c>
    </row>
    <row r="40" spans="1:28" x14ac:dyDescent="0.25">
      <c r="A40" s="20" t="s">
        <v>65</v>
      </c>
      <c r="B40" s="9"/>
      <c r="C40" s="9"/>
      <c r="D40" s="9"/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8">
        <v>4</v>
      </c>
      <c r="O40" s="8">
        <v>5</v>
      </c>
      <c r="P40" s="8">
        <v>2</v>
      </c>
      <c r="R40" s="14"/>
      <c r="AA40" s="8">
        <v>0</v>
      </c>
    </row>
    <row r="41" spans="1:28" x14ac:dyDescent="0.25">
      <c r="A41" s="20" t="s">
        <v>66</v>
      </c>
      <c r="B41" s="9"/>
      <c r="C41" s="9"/>
      <c r="D41" s="9"/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8">
        <v>4</v>
      </c>
      <c r="O41" s="8">
        <v>5</v>
      </c>
      <c r="P41" s="8">
        <v>2</v>
      </c>
      <c r="Q41" s="8">
        <v>3</v>
      </c>
      <c r="R41" s="14">
        <v>1</v>
      </c>
      <c r="S41" s="8">
        <v>5</v>
      </c>
      <c r="T41" s="8">
        <v>9</v>
      </c>
      <c r="U41" s="8">
        <v>10</v>
      </c>
      <c r="V41" s="8">
        <v>19</v>
      </c>
      <c r="W41" s="8">
        <v>17</v>
      </c>
      <c r="X41" s="8">
        <v>15</v>
      </c>
      <c r="Y41" s="8">
        <v>23</v>
      </c>
      <c r="Z41" s="8">
        <v>22</v>
      </c>
      <c r="AA41" s="8">
        <v>17</v>
      </c>
    </row>
    <row r="42" spans="1:28" x14ac:dyDescent="0.25">
      <c r="A42" s="20" t="s">
        <v>67</v>
      </c>
      <c r="B42" s="9">
        <v>27</v>
      </c>
      <c r="C42" s="9">
        <v>23</v>
      </c>
      <c r="D42" s="9">
        <v>24</v>
      </c>
      <c r="E42" s="9">
        <v>24</v>
      </c>
      <c r="F42" s="9">
        <v>42</v>
      </c>
      <c r="G42" s="9">
        <v>51</v>
      </c>
      <c r="H42" s="9">
        <v>56</v>
      </c>
      <c r="I42" s="9">
        <v>55</v>
      </c>
      <c r="J42" s="9">
        <v>43</v>
      </c>
      <c r="K42" s="9">
        <v>56</v>
      </c>
      <c r="L42" s="9">
        <v>49</v>
      </c>
      <c r="M42" s="9">
        <v>45</v>
      </c>
      <c r="N42" s="8">
        <v>61</v>
      </c>
      <c r="O42" s="8">
        <v>75</v>
      </c>
      <c r="P42" s="8">
        <v>58</v>
      </c>
      <c r="Q42" s="8">
        <v>71</v>
      </c>
      <c r="R42" s="14">
        <v>64</v>
      </c>
      <c r="S42" s="8">
        <v>78</v>
      </c>
      <c r="T42" s="8">
        <v>83</v>
      </c>
      <c r="U42" s="8">
        <v>82</v>
      </c>
      <c r="V42" s="8">
        <v>80</v>
      </c>
      <c r="W42" s="8">
        <v>97</v>
      </c>
      <c r="X42" s="8">
        <v>100</v>
      </c>
      <c r="Y42" s="36">
        <v>111</v>
      </c>
      <c r="Z42" s="8">
        <v>153</v>
      </c>
      <c r="AA42" s="8">
        <v>165</v>
      </c>
    </row>
    <row r="43" spans="1:28" x14ac:dyDescent="0.25">
      <c r="A43" s="20" t="s">
        <v>68</v>
      </c>
      <c r="B43" s="9"/>
      <c r="C43" s="9"/>
      <c r="D43" s="9"/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8">
        <v>7</v>
      </c>
      <c r="O43" s="8">
        <v>7</v>
      </c>
      <c r="P43" s="8">
        <v>9</v>
      </c>
      <c r="Q43" s="8">
        <v>10</v>
      </c>
      <c r="R43" s="14">
        <v>13</v>
      </c>
      <c r="S43" s="8">
        <v>13</v>
      </c>
      <c r="T43" s="8">
        <v>12</v>
      </c>
      <c r="U43" s="8">
        <v>13</v>
      </c>
      <c r="V43" s="8">
        <v>15</v>
      </c>
      <c r="W43" s="8">
        <v>15</v>
      </c>
      <c r="X43" s="8">
        <v>15</v>
      </c>
      <c r="Y43" s="36">
        <v>18</v>
      </c>
      <c r="Z43" s="8">
        <v>21</v>
      </c>
      <c r="AA43" s="8">
        <v>19</v>
      </c>
    </row>
    <row r="44" spans="1:28" x14ac:dyDescent="0.25">
      <c r="A44" s="20" t="s">
        <v>69</v>
      </c>
      <c r="B44" s="9"/>
      <c r="C44" s="9"/>
      <c r="D44" s="9" t="s">
        <v>32</v>
      </c>
      <c r="E44" s="9">
        <v>0</v>
      </c>
      <c r="F44" s="9">
        <v>0</v>
      </c>
      <c r="G44" s="9">
        <v>0</v>
      </c>
      <c r="H44" s="9">
        <v>1</v>
      </c>
      <c r="I44" s="9">
        <v>0</v>
      </c>
      <c r="J44" s="9">
        <v>1</v>
      </c>
      <c r="K44" s="9">
        <v>0</v>
      </c>
      <c r="L44" s="9">
        <v>0</v>
      </c>
      <c r="M44" s="9">
        <v>0</v>
      </c>
      <c r="N44" s="8">
        <v>0</v>
      </c>
      <c r="O44" s="8">
        <v>0</v>
      </c>
      <c r="P44" s="8">
        <v>0</v>
      </c>
      <c r="Q44" s="8">
        <v>0</v>
      </c>
      <c r="R44" s="14">
        <v>0</v>
      </c>
      <c r="S44" s="8">
        <v>0</v>
      </c>
      <c r="T44" s="8">
        <v>7</v>
      </c>
      <c r="U44" s="8">
        <v>6</v>
      </c>
      <c r="V44" s="8">
        <v>8</v>
      </c>
      <c r="W44" s="8">
        <v>5</v>
      </c>
      <c r="X44" s="8">
        <v>3</v>
      </c>
      <c r="Y44" s="36">
        <v>5</v>
      </c>
      <c r="Z44" s="8">
        <v>7</v>
      </c>
      <c r="AA44" s="8">
        <v>5</v>
      </c>
    </row>
    <row r="45" spans="1:28" x14ac:dyDescent="0.25">
      <c r="A45" s="13" t="s">
        <v>70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P45" s="8"/>
      <c r="Q45" s="8">
        <v>0</v>
      </c>
      <c r="R45" s="8">
        <v>0</v>
      </c>
      <c r="S45" s="8">
        <v>0</v>
      </c>
      <c r="T45" s="8">
        <v>0</v>
      </c>
      <c r="U45" s="8">
        <v>1</v>
      </c>
      <c r="V45" s="8">
        <v>0</v>
      </c>
      <c r="W45" s="8">
        <v>1</v>
      </c>
      <c r="X45" s="8">
        <v>6</v>
      </c>
      <c r="Y45" s="36">
        <v>2</v>
      </c>
      <c r="Z45" s="8">
        <v>7</v>
      </c>
      <c r="AA45" s="8">
        <v>12</v>
      </c>
    </row>
    <row r="46" spans="1:28" x14ac:dyDescent="0.25">
      <c r="A46" s="20" t="s">
        <v>71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1</v>
      </c>
      <c r="AA46" s="8">
        <v>1</v>
      </c>
    </row>
    <row r="47" spans="1:28" x14ac:dyDescent="0.25">
      <c r="A47" s="20" t="s">
        <v>72</v>
      </c>
      <c r="B47" s="9">
        <v>26</v>
      </c>
      <c r="C47" s="9">
        <v>29</v>
      </c>
      <c r="D47" s="9">
        <v>25</v>
      </c>
      <c r="E47" s="9">
        <v>20</v>
      </c>
      <c r="F47" s="9">
        <v>35</v>
      </c>
      <c r="G47" s="9">
        <v>30</v>
      </c>
      <c r="H47" s="9">
        <v>29</v>
      </c>
      <c r="I47" s="9">
        <v>22</v>
      </c>
      <c r="J47" s="9">
        <v>26</v>
      </c>
      <c r="K47" s="9">
        <v>42</v>
      </c>
      <c r="L47" s="9">
        <v>50</v>
      </c>
      <c r="M47" s="9">
        <v>47</v>
      </c>
      <c r="N47" s="8">
        <v>54</v>
      </c>
      <c r="O47" s="8">
        <v>49</v>
      </c>
      <c r="P47" s="8">
        <v>39</v>
      </c>
      <c r="Q47" s="8">
        <v>38</v>
      </c>
      <c r="R47" s="14">
        <v>41</v>
      </c>
      <c r="S47" s="8">
        <v>41</v>
      </c>
      <c r="T47" s="8">
        <v>45</v>
      </c>
      <c r="U47" s="8">
        <v>49</v>
      </c>
      <c r="V47" s="8">
        <v>53</v>
      </c>
      <c r="W47" s="8">
        <v>58</v>
      </c>
      <c r="X47" s="8">
        <v>62</v>
      </c>
      <c r="Y47" s="36">
        <v>77</v>
      </c>
      <c r="Z47" s="8">
        <v>73</v>
      </c>
      <c r="AA47" s="8">
        <v>83</v>
      </c>
    </row>
    <row r="48" spans="1:28" x14ac:dyDescent="0.25">
      <c r="A48" s="20" t="s">
        <v>73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8" t="s">
        <v>32</v>
      </c>
      <c r="M48" s="8" t="s">
        <v>32</v>
      </c>
      <c r="N48" s="8" t="s">
        <v>32</v>
      </c>
      <c r="O48" s="8" t="s">
        <v>32</v>
      </c>
      <c r="P48" s="8" t="s">
        <v>32</v>
      </c>
      <c r="Q48" s="8">
        <v>0</v>
      </c>
      <c r="R48" s="8">
        <v>0</v>
      </c>
      <c r="S48" s="8">
        <v>0</v>
      </c>
      <c r="T48" s="8">
        <v>1</v>
      </c>
      <c r="U48" s="8">
        <v>2</v>
      </c>
      <c r="V48" s="8">
        <v>0</v>
      </c>
      <c r="W48" s="8">
        <v>0</v>
      </c>
      <c r="X48" s="8">
        <v>0</v>
      </c>
      <c r="Y48" s="37">
        <v>0</v>
      </c>
      <c r="Z48" s="8">
        <v>0</v>
      </c>
      <c r="AA48" s="8">
        <v>0</v>
      </c>
    </row>
    <row r="49" spans="1:45" x14ac:dyDescent="0.25">
      <c r="A49" s="20" t="s">
        <v>74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>
        <v>0</v>
      </c>
      <c r="N49" s="8">
        <v>0</v>
      </c>
      <c r="O49" s="8">
        <v>0</v>
      </c>
      <c r="P49" s="8">
        <v>0</v>
      </c>
      <c r="Q49" s="8">
        <v>24</v>
      </c>
      <c r="R49" s="14">
        <v>21</v>
      </c>
      <c r="S49" s="8">
        <v>9</v>
      </c>
      <c r="T49" s="8">
        <v>12</v>
      </c>
      <c r="U49" s="8">
        <v>15</v>
      </c>
      <c r="V49" s="8">
        <v>15</v>
      </c>
      <c r="W49" s="8">
        <v>1</v>
      </c>
      <c r="X49" s="8">
        <v>1</v>
      </c>
      <c r="Y49" s="8">
        <v>1</v>
      </c>
      <c r="Z49" s="8">
        <v>0</v>
      </c>
      <c r="AA49" s="8">
        <v>0</v>
      </c>
    </row>
    <row r="50" spans="1:45" x14ac:dyDescent="0.25">
      <c r="A50" s="20" t="s">
        <v>75</v>
      </c>
      <c r="B50" s="9">
        <v>6</v>
      </c>
      <c r="C50" s="9">
        <v>8</v>
      </c>
      <c r="D50" s="9">
        <v>4</v>
      </c>
      <c r="E50" s="9">
        <v>3</v>
      </c>
      <c r="F50" s="9">
        <v>9</v>
      </c>
      <c r="G50" s="9">
        <v>2</v>
      </c>
      <c r="H50" s="9">
        <v>8</v>
      </c>
      <c r="I50" s="9">
        <v>3</v>
      </c>
      <c r="J50" s="9">
        <v>8</v>
      </c>
      <c r="K50" s="9">
        <v>6</v>
      </c>
      <c r="L50" s="9">
        <v>2</v>
      </c>
      <c r="M50" s="9">
        <v>4</v>
      </c>
      <c r="N50" s="8">
        <v>6</v>
      </c>
      <c r="O50" s="8">
        <v>5</v>
      </c>
      <c r="P50" s="8">
        <v>11</v>
      </c>
      <c r="Q50" s="8">
        <v>2</v>
      </c>
      <c r="R50" s="14">
        <v>6</v>
      </c>
      <c r="S50" s="8">
        <v>17</v>
      </c>
      <c r="T50" s="8">
        <v>12</v>
      </c>
      <c r="U50" s="8">
        <v>12</v>
      </c>
      <c r="V50" s="8">
        <v>12</v>
      </c>
      <c r="W50" s="8">
        <v>29</v>
      </c>
      <c r="X50" s="8">
        <v>29</v>
      </c>
      <c r="Y50" s="36">
        <v>32</v>
      </c>
      <c r="Z50" s="8">
        <v>47</v>
      </c>
      <c r="AA50" s="8">
        <v>46</v>
      </c>
    </row>
    <row r="51" spans="1:45" x14ac:dyDescent="0.25">
      <c r="A51" s="20" t="s">
        <v>76</v>
      </c>
      <c r="B51" s="9">
        <v>13</v>
      </c>
      <c r="C51" s="9">
        <v>16</v>
      </c>
      <c r="D51" s="9">
        <v>13</v>
      </c>
      <c r="E51" s="9">
        <v>16</v>
      </c>
      <c r="F51" s="9">
        <v>15</v>
      </c>
      <c r="G51" s="9">
        <v>15</v>
      </c>
      <c r="H51" s="9">
        <v>10</v>
      </c>
      <c r="I51" s="9">
        <v>7</v>
      </c>
      <c r="J51" s="9">
        <v>9</v>
      </c>
      <c r="K51" s="9">
        <v>13</v>
      </c>
      <c r="L51" s="9">
        <v>14</v>
      </c>
      <c r="M51" s="9">
        <v>12</v>
      </c>
      <c r="N51" s="8">
        <v>14</v>
      </c>
      <c r="O51" s="8">
        <v>12</v>
      </c>
      <c r="P51" s="8">
        <v>17</v>
      </c>
      <c r="Q51" s="8">
        <v>12</v>
      </c>
      <c r="R51" s="8">
        <v>11</v>
      </c>
      <c r="S51" s="8">
        <v>7</v>
      </c>
      <c r="T51" s="8">
        <v>8</v>
      </c>
      <c r="U51" s="7">
        <v>13</v>
      </c>
      <c r="V51" s="7">
        <v>13</v>
      </c>
      <c r="W51" s="8">
        <v>12</v>
      </c>
      <c r="X51" s="8">
        <v>10</v>
      </c>
      <c r="Y51" s="36">
        <v>7</v>
      </c>
      <c r="Z51" s="8">
        <v>6</v>
      </c>
      <c r="AA51" s="8">
        <v>6</v>
      </c>
    </row>
    <row r="52" spans="1:45" x14ac:dyDescent="0.25">
      <c r="A52" s="20" t="s">
        <v>77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P52" s="8"/>
      <c r="U52" s="7"/>
      <c r="V52" s="7"/>
      <c r="Y52" s="36"/>
      <c r="AA52" s="8">
        <v>34</v>
      </c>
    </row>
    <row r="53" spans="1:45" x14ac:dyDescent="0.25">
      <c r="A53" s="20" t="s">
        <v>78</v>
      </c>
      <c r="Q53" s="8">
        <v>15</v>
      </c>
      <c r="R53" s="8">
        <v>14</v>
      </c>
      <c r="S53" s="8">
        <v>21</v>
      </c>
      <c r="T53" s="8">
        <v>14</v>
      </c>
      <c r="U53" s="8">
        <v>23</v>
      </c>
      <c r="V53" s="8">
        <v>22</v>
      </c>
      <c r="W53" s="8">
        <v>23</v>
      </c>
      <c r="X53" s="8">
        <v>36</v>
      </c>
      <c r="Y53" s="36">
        <v>25</v>
      </c>
      <c r="Z53" s="8">
        <v>24</v>
      </c>
      <c r="AA53" s="34">
        <v>0</v>
      </c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</row>
    <row r="54" spans="1:45" x14ac:dyDescent="0.25">
      <c r="A54" s="29" t="s">
        <v>79</v>
      </c>
      <c r="B54" s="30">
        <v>243</v>
      </c>
      <c r="C54" s="30">
        <v>240</v>
      </c>
      <c r="D54" s="30">
        <f>SUM(D5:D51)</f>
        <v>185</v>
      </c>
      <c r="E54" s="30">
        <f t="shared" ref="E54:L54" si="0">SUM(E4:E51)</f>
        <v>197</v>
      </c>
      <c r="F54" s="30">
        <f t="shared" si="0"/>
        <v>238</v>
      </c>
      <c r="G54" s="30">
        <f t="shared" si="0"/>
        <v>264</v>
      </c>
      <c r="H54" s="30">
        <f t="shared" si="0"/>
        <v>276</v>
      </c>
      <c r="I54" s="30">
        <f t="shared" si="0"/>
        <v>277</v>
      </c>
      <c r="J54" s="30">
        <f t="shared" si="0"/>
        <v>283</v>
      </c>
      <c r="K54" s="30">
        <f t="shared" si="0"/>
        <v>355</v>
      </c>
      <c r="L54" s="30">
        <f t="shared" si="0"/>
        <v>359</v>
      </c>
      <c r="M54" s="30">
        <f>SUM(Q54:R56)</f>
        <v>1215</v>
      </c>
      <c r="N54" s="30">
        <f>SUM(N4:N51)</f>
        <v>523</v>
      </c>
      <c r="O54" s="30">
        <f>SUM(O4:O51)</f>
        <v>545</v>
      </c>
      <c r="P54" s="30">
        <f>SUM(P4:P51)</f>
        <v>541</v>
      </c>
      <c r="Q54" s="30">
        <f t="shared" ref="Q54:X54" si="1">SUM(Q4:Q53)</f>
        <v>584</v>
      </c>
      <c r="R54" s="30">
        <f t="shared" si="1"/>
        <v>578</v>
      </c>
      <c r="S54" s="30">
        <f t="shared" si="1"/>
        <v>592</v>
      </c>
      <c r="T54" s="30">
        <f t="shared" si="1"/>
        <v>637</v>
      </c>
      <c r="U54" s="30">
        <f t="shared" si="1"/>
        <v>668</v>
      </c>
      <c r="V54" s="30">
        <f t="shared" si="1"/>
        <v>722</v>
      </c>
      <c r="W54" s="30">
        <f t="shared" si="1"/>
        <v>750</v>
      </c>
      <c r="X54" s="30">
        <f t="shared" si="1"/>
        <v>814</v>
      </c>
      <c r="Y54" s="30">
        <f>SUM(Y4:Y53)</f>
        <v>867</v>
      </c>
      <c r="Z54" s="30">
        <f>SUM(Z4:Z53)</f>
        <v>1010</v>
      </c>
      <c r="AA54" s="30">
        <f>SUM(AA4:AA53)</f>
        <v>1024</v>
      </c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</row>
    <row r="55" spans="1:45" ht="15.75" x14ac:dyDescent="0.25">
      <c r="A55" s="21" t="s">
        <v>80</v>
      </c>
      <c r="B55" s="9">
        <v>23</v>
      </c>
      <c r="C55" s="9">
        <v>18</v>
      </c>
      <c r="D55" s="9">
        <v>13</v>
      </c>
      <c r="E55" s="9">
        <v>10</v>
      </c>
      <c r="F55" s="9">
        <v>8</v>
      </c>
      <c r="G55" s="9">
        <v>11</v>
      </c>
      <c r="H55" s="9">
        <v>10</v>
      </c>
      <c r="I55" s="9">
        <v>15</v>
      </c>
      <c r="J55" s="9">
        <v>12</v>
      </c>
      <c r="K55" s="16">
        <v>12</v>
      </c>
      <c r="L55" s="16">
        <v>17</v>
      </c>
      <c r="M55" s="16">
        <v>17</v>
      </c>
      <c r="N55" s="7">
        <v>18</v>
      </c>
      <c r="O55" s="7">
        <v>16</v>
      </c>
      <c r="P55" s="7">
        <v>22</v>
      </c>
      <c r="Z55" s="35"/>
      <c r="AA55" s="35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</row>
    <row r="56" spans="1:45" x14ac:dyDescent="0.25">
      <c r="A56" s="20" t="s">
        <v>81</v>
      </c>
      <c r="B56" s="9">
        <v>18</v>
      </c>
      <c r="C56" s="9">
        <v>13</v>
      </c>
      <c r="D56" s="9">
        <v>9</v>
      </c>
      <c r="E56" s="9">
        <v>10</v>
      </c>
      <c r="F56" s="9">
        <v>9</v>
      </c>
      <c r="G56" s="9">
        <v>9</v>
      </c>
      <c r="H56" s="9">
        <v>6</v>
      </c>
      <c r="I56" s="9">
        <v>6</v>
      </c>
      <c r="J56" s="9">
        <v>7</v>
      </c>
      <c r="K56" s="9">
        <v>11</v>
      </c>
      <c r="L56" s="9">
        <v>21</v>
      </c>
      <c r="M56" s="9">
        <v>11</v>
      </c>
      <c r="N56" s="7">
        <v>10</v>
      </c>
      <c r="O56" s="7">
        <v>8</v>
      </c>
      <c r="P56" s="7">
        <v>6</v>
      </c>
      <c r="Q56" s="7">
        <v>23</v>
      </c>
      <c r="R56" s="14">
        <v>30</v>
      </c>
      <c r="S56" s="7">
        <v>32</v>
      </c>
      <c r="T56" s="7">
        <v>43</v>
      </c>
      <c r="U56" s="7">
        <v>46</v>
      </c>
      <c r="V56" s="7">
        <v>32</v>
      </c>
      <c r="W56" s="7">
        <v>40</v>
      </c>
      <c r="X56" s="34">
        <v>36</v>
      </c>
      <c r="Y56" s="36">
        <v>36</v>
      </c>
      <c r="Z56" s="34">
        <v>48</v>
      </c>
      <c r="AA56" s="34">
        <v>49</v>
      </c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</row>
    <row r="57" spans="1:45" x14ac:dyDescent="0.25">
      <c r="A57" s="20" t="s">
        <v>82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7"/>
      <c r="O57" s="7"/>
      <c r="P57" s="7"/>
      <c r="Q57" s="7">
        <v>3</v>
      </c>
      <c r="R57" s="14">
        <v>7</v>
      </c>
      <c r="S57" s="7">
        <v>8</v>
      </c>
      <c r="T57" s="7">
        <v>11</v>
      </c>
      <c r="U57" s="7">
        <v>8</v>
      </c>
      <c r="V57" s="7">
        <v>9</v>
      </c>
      <c r="W57" s="7">
        <v>4</v>
      </c>
      <c r="X57" s="34">
        <v>4</v>
      </c>
      <c r="Y57" s="36">
        <v>11</v>
      </c>
      <c r="Z57" s="34">
        <v>4</v>
      </c>
      <c r="AA57" s="34">
        <v>5</v>
      </c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</row>
    <row r="58" spans="1:45" x14ac:dyDescent="0.25">
      <c r="A58" s="20" t="s">
        <v>83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 t="s">
        <v>32</v>
      </c>
      <c r="N58" s="9" t="s">
        <v>32</v>
      </c>
      <c r="O58" s="9" t="s">
        <v>32</v>
      </c>
      <c r="P58" s="9" t="s">
        <v>32</v>
      </c>
      <c r="Q58" s="7">
        <v>0</v>
      </c>
      <c r="R58" s="14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34">
        <v>10</v>
      </c>
      <c r="Y58" s="36">
        <v>20</v>
      </c>
      <c r="Z58" s="34">
        <v>26</v>
      </c>
      <c r="AA58" s="34">
        <v>27</v>
      </c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</row>
    <row r="59" spans="1:45" x14ac:dyDescent="0.25">
      <c r="A59" s="20" t="s">
        <v>84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 t="s">
        <v>32</v>
      </c>
      <c r="N59" s="9" t="s">
        <v>32</v>
      </c>
      <c r="O59" s="9" t="s">
        <v>32</v>
      </c>
      <c r="P59" s="9" t="s">
        <v>32</v>
      </c>
      <c r="Q59" s="9">
        <v>0</v>
      </c>
      <c r="R59" s="14">
        <v>1</v>
      </c>
      <c r="S59" s="9">
        <v>0</v>
      </c>
      <c r="T59" s="7">
        <v>1</v>
      </c>
      <c r="U59" s="7">
        <v>1</v>
      </c>
      <c r="V59" s="7">
        <v>0</v>
      </c>
      <c r="W59" s="7">
        <v>0</v>
      </c>
      <c r="X59" s="34">
        <v>0</v>
      </c>
      <c r="Y59" s="36">
        <v>2</v>
      </c>
      <c r="Z59" s="34">
        <v>3</v>
      </c>
      <c r="AA59" s="34">
        <v>1</v>
      </c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</row>
    <row r="60" spans="1:45" x14ac:dyDescent="0.25">
      <c r="A60" s="20" t="s">
        <v>85</v>
      </c>
      <c r="B60" s="9"/>
      <c r="C60" s="9"/>
      <c r="D60" s="9" t="s">
        <v>32</v>
      </c>
      <c r="E60" s="9">
        <v>0</v>
      </c>
      <c r="F60" s="9">
        <v>0</v>
      </c>
      <c r="G60" s="9">
        <v>0</v>
      </c>
      <c r="H60" s="9">
        <v>2</v>
      </c>
      <c r="I60" s="9">
        <v>7</v>
      </c>
      <c r="J60" s="9">
        <v>11</v>
      </c>
      <c r="K60" s="9">
        <v>7</v>
      </c>
      <c r="L60" s="9">
        <v>6</v>
      </c>
      <c r="M60" s="9">
        <v>4</v>
      </c>
      <c r="N60" s="7">
        <v>11</v>
      </c>
      <c r="O60" s="7">
        <v>7</v>
      </c>
      <c r="P60" s="7">
        <v>8</v>
      </c>
      <c r="Q60" s="9">
        <v>0</v>
      </c>
      <c r="R60" s="14">
        <v>1</v>
      </c>
      <c r="S60" s="9">
        <v>2</v>
      </c>
      <c r="T60" s="7">
        <v>2</v>
      </c>
      <c r="U60" s="7">
        <v>1</v>
      </c>
      <c r="V60" s="7">
        <v>0</v>
      </c>
      <c r="W60" s="7">
        <v>1</v>
      </c>
      <c r="X60" s="34">
        <v>1</v>
      </c>
      <c r="Y60" s="36">
        <v>1</v>
      </c>
      <c r="Z60" s="34">
        <v>2</v>
      </c>
      <c r="AA60" s="34">
        <v>1</v>
      </c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</row>
    <row r="61" spans="1:45" x14ac:dyDescent="0.25">
      <c r="A61" s="20" t="s">
        <v>86</v>
      </c>
      <c r="B61" s="9">
        <v>0</v>
      </c>
      <c r="C61" s="9">
        <v>1</v>
      </c>
      <c r="D61" s="9">
        <v>0</v>
      </c>
      <c r="E61" s="9">
        <v>0</v>
      </c>
      <c r="F61" s="9">
        <v>1</v>
      </c>
      <c r="G61" s="9">
        <v>2</v>
      </c>
      <c r="H61" s="9">
        <v>2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7">
        <v>1</v>
      </c>
      <c r="O61" s="7">
        <v>1</v>
      </c>
      <c r="P61" s="7">
        <v>3</v>
      </c>
      <c r="Q61" s="7">
        <v>12</v>
      </c>
      <c r="R61" s="14">
        <v>12</v>
      </c>
      <c r="S61" s="7">
        <v>15</v>
      </c>
      <c r="T61" s="7">
        <v>27</v>
      </c>
      <c r="U61" s="7">
        <v>36</v>
      </c>
      <c r="V61" s="7">
        <v>28</v>
      </c>
      <c r="W61" s="7">
        <v>34</v>
      </c>
      <c r="X61" s="34">
        <v>31</v>
      </c>
      <c r="Y61" s="36">
        <v>24</v>
      </c>
      <c r="Z61" s="34">
        <v>24</v>
      </c>
      <c r="AA61" s="34">
        <v>30</v>
      </c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</row>
    <row r="62" spans="1:45" x14ac:dyDescent="0.25">
      <c r="A62" s="20" t="s">
        <v>87</v>
      </c>
      <c r="B62" s="30">
        <v>45</v>
      </c>
      <c r="C62" s="30">
        <v>35</v>
      </c>
      <c r="D62" s="30">
        <v>24</v>
      </c>
      <c r="E62" s="30">
        <f t="shared" ref="E62:M62" si="2">SUM(E55:E61)</f>
        <v>20</v>
      </c>
      <c r="F62" s="30">
        <f t="shared" si="2"/>
        <v>18</v>
      </c>
      <c r="G62" s="30">
        <f t="shared" si="2"/>
        <v>22</v>
      </c>
      <c r="H62" s="30">
        <f t="shared" si="2"/>
        <v>20</v>
      </c>
      <c r="I62" s="30">
        <f t="shared" si="2"/>
        <v>28</v>
      </c>
      <c r="J62" s="30">
        <f t="shared" si="2"/>
        <v>30</v>
      </c>
      <c r="K62" s="30">
        <f t="shared" si="2"/>
        <v>30</v>
      </c>
      <c r="L62" s="30">
        <f t="shared" si="2"/>
        <v>44</v>
      </c>
      <c r="M62" s="30">
        <f t="shared" si="2"/>
        <v>32</v>
      </c>
      <c r="N62" s="30">
        <f>SUM(N55:N61)</f>
        <v>40</v>
      </c>
      <c r="O62" s="30">
        <f>SUM(O55:O61)</f>
        <v>32</v>
      </c>
      <c r="P62" s="30">
        <f>SUM(P55:P61)</f>
        <v>39</v>
      </c>
      <c r="Q62" s="7">
        <v>4</v>
      </c>
      <c r="R62" s="14">
        <v>2</v>
      </c>
      <c r="S62" s="7">
        <v>0</v>
      </c>
      <c r="T62" s="7">
        <v>3</v>
      </c>
      <c r="U62" s="7">
        <v>2</v>
      </c>
      <c r="V62" s="7">
        <v>2</v>
      </c>
      <c r="W62" s="7">
        <v>3</v>
      </c>
      <c r="X62" s="34">
        <v>3</v>
      </c>
      <c r="Y62" s="36">
        <v>4</v>
      </c>
      <c r="Z62" s="34">
        <v>5</v>
      </c>
      <c r="AA62" s="34">
        <v>2</v>
      </c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</row>
    <row r="63" spans="1:45" x14ac:dyDescent="0.25">
      <c r="A63" s="29" t="s">
        <v>88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30">
        <f t="shared" ref="Q63:Z63" si="3">SUM(Q56:Q62)</f>
        <v>42</v>
      </c>
      <c r="R63" s="30">
        <f t="shared" si="3"/>
        <v>53</v>
      </c>
      <c r="S63" s="30">
        <f t="shared" si="3"/>
        <v>57</v>
      </c>
      <c r="T63" s="30">
        <f t="shared" si="3"/>
        <v>87</v>
      </c>
      <c r="U63" s="30">
        <f t="shared" si="3"/>
        <v>94</v>
      </c>
      <c r="V63" s="30">
        <f t="shared" si="3"/>
        <v>71</v>
      </c>
      <c r="W63" s="30">
        <f t="shared" si="3"/>
        <v>82</v>
      </c>
      <c r="X63" s="30">
        <f t="shared" si="3"/>
        <v>85</v>
      </c>
      <c r="Y63" s="30">
        <f t="shared" si="3"/>
        <v>98</v>
      </c>
      <c r="Z63" s="30">
        <f t="shared" si="3"/>
        <v>112</v>
      </c>
      <c r="AA63" s="30">
        <f>SUM(AA56:AA62)</f>
        <v>115</v>
      </c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</row>
    <row r="64" spans="1:45" ht="15.75" x14ac:dyDescent="0.25">
      <c r="A64" s="21" t="s">
        <v>89</v>
      </c>
      <c r="B64" s="9">
        <v>12</v>
      </c>
      <c r="C64" s="9">
        <v>11</v>
      </c>
      <c r="D64" s="9">
        <v>6</v>
      </c>
      <c r="E64" s="9">
        <v>6</v>
      </c>
      <c r="F64" s="9">
        <v>7</v>
      </c>
      <c r="G64" s="9">
        <v>4</v>
      </c>
      <c r="H64" s="9">
        <v>3</v>
      </c>
      <c r="I64" s="9">
        <v>4</v>
      </c>
      <c r="J64" s="9">
        <v>0</v>
      </c>
      <c r="K64" s="9">
        <v>1</v>
      </c>
      <c r="L64" s="9">
        <v>6</v>
      </c>
      <c r="M64" s="9">
        <v>2</v>
      </c>
      <c r="N64" s="8">
        <v>5</v>
      </c>
      <c r="O64" s="8">
        <v>4</v>
      </c>
      <c r="P64" s="8">
        <v>4</v>
      </c>
    </row>
    <row r="65" spans="1:45" x14ac:dyDescent="0.25">
      <c r="A65" s="20" t="s">
        <v>90</v>
      </c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3">
        <f>L64</f>
        <v>6</v>
      </c>
      <c r="M65" s="33">
        <f>M64</f>
        <v>2</v>
      </c>
      <c r="N65" s="33">
        <f>N64</f>
        <v>5</v>
      </c>
      <c r="O65" s="33">
        <f>O64</f>
        <v>4</v>
      </c>
      <c r="P65" s="33">
        <f>P64</f>
        <v>4</v>
      </c>
      <c r="Q65" s="8">
        <v>8</v>
      </c>
      <c r="R65" s="8">
        <v>10</v>
      </c>
      <c r="S65" s="8">
        <v>8</v>
      </c>
      <c r="T65" s="8">
        <v>8</v>
      </c>
      <c r="U65" s="8">
        <v>6</v>
      </c>
      <c r="V65" s="8">
        <v>9</v>
      </c>
      <c r="W65" s="8">
        <v>6</v>
      </c>
      <c r="X65" s="8">
        <v>6</v>
      </c>
      <c r="Y65" s="8">
        <v>10</v>
      </c>
      <c r="Z65" s="8">
        <v>12</v>
      </c>
      <c r="AA65" s="8">
        <v>18</v>
      </c>
    </row>
    <row r="66" spans="1:45" x14ac:dyDescent="0.25">
      <c r="A66" s="31" t="s">
        <v>91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33">
        <f t="shared" ref="Q66:AA66" si="4">Q65</f>
        <v>8</v>
      </c>
      <c r="R66" s="33">
        <f t="shared" si="4"/>
        <v>10</v>
      </c>
      <c r="S66" s="33">
        <f t="shared" si="4"/>
        <v>8</v>
      </c>
      <c r="T66" s="33">
        <f t="shared" si="4"/>
        <v>8</v>
      </c>
      <c r="U66" s="33">
        <f t="shared" si="4"/>
        <v>6</v>
      </c>
      <c r="V66" s="33">
        <f t="shared" si="4"/>
        <v>9</v>
      </c>
      <c r="W66" s="33">
        <f t="shared" si="4"/>
        <v>6</v>
      </c>
      <c r="X66" s="33">
        <f t="shared" si="4"/>
        <v>6</v>
      </c>
      <c r="Y66" s="33">
        <f t="shared" si="4"/>
        <v>10</v>
      </c>
      <c r="Z66" s="33">
        <f t="shared" si="4"/>
        <v>12</v>
      </c>
      <c r="AA66" s="33">
        <f t="shared" si="4"/>
        <v>18</v>
      </c>
    </row>
    <row r="67" spans="1:45" ht="15.75" x14ac:dyDescent="0.25">
      <c r="A67" s="23" t="s">
        <v>92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 t="s">
        <v>32</v>
      </c>
      <c r="N67" s="9" t="s">
        <v>32</v>
      </c>
      <c r="O67" s="9" t="s">
        <v>32</v>
      </c>
      <c r="P67" s="9" t="s">
        <v>32</v>
      </c>
    </row>
    <row r="68" spans="1:45" x14ac:dyDescent="0.25">
      <c r="A68" s="20" t="s">
        <v>104</v>
      </c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9">
        <v>0</v>
      </c>
      <c r="R68" s="9">
        <v>0</v>
      </c>
      <c r="S68" s="9">
        <v>0</v>
      </c>
      <c r="T68" s="9">
        <v>0</v>
      </c>
      <c r="U68" s="8">
        <v>12</v>
      </c>
      <c r="V68" s="8">
        <v>26</v>
      </c>
      <c r="W68" s="8">
        <v>36</v>
      </c>
      <c r="X68" s="8">
        <v>53</v>
      </c>
      <c r="Y68" s="8">
        <v>57</v>
      </c>
      <c r="Z68" s="8">
        <v>91</v>
      </c>
      <c r="AA68" s="8">
        <v>81</v>
      </c>
    </row>
    <row r="69" spans="1:45" x14ac:dyDescent="0.25">
      <c r="A69" s="31" t="s">
        <v>93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10"/>
      <c r="M69" s="10"/>
      <c r="N69" s="10"/>
      <c r="O69" s="10"/>
      <c r="P69" s="10"/>
      <c r="Q69" s="33">
        <f t="shared" ref="Q69:AA69" si="5">Q68</f>
        <v>0</v>
      </c>
      <c r="R69" s="33">
        <f t="shared" si="5"/>
        <v>0</v>
      </c>
      <c r="S69" s="33">
        <f t="shared" si="5"/>
        <v>0</v>
      </c>
      <c r="T69" s="33">
        <f t="shared" si="5"/>
        <v>0</v>
      </c>
      <c r="U69" s="33">
        <f t="shared" si="5"/>
        <v>12</v>
      </c>
      <c r="V69" s="33">
        <f t="shared" si="5"/>
        <v>26</v>
      </c>
      <c r="W69" s="33">
        <f t="shared" si="5"/>
        <v>36</v>
      </c>
      <c r="X69" s="33">
        <f t="shared" si="5"/>
        <v>53</v>
      </c>
      <c r="Y69" s="33">
        <f t="shared" si="5"/>
        <v>57</v>
      </c>
      <c r="Z69" s="33">
        <f t="shared" si="5"/>
        <v>91</v>
      </c>
      <c r="AA69" s="33">
        <f t="shared" si="5"/>
        <v>81</v>
      </c>
    </row>
    <row r="70" spans="1:45" ht="15.75" x14ac:dyDescent="0.25">
      <c r="A70" s="23" t="s">
        <v>94</v>
      </c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>
        <v>0</v>
      </c>
      <c r="N70" s="9">
        <v>0</v>
      </c>
      <c r="O70" s="9">
        <v>0</v>
      </c>
      <c r="P70" s="7">
        <v>1</v>
      </c>
      <c r="Z70" s="35"/>
      <c r="AA70" s="35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</row>
    <row r="71" spans="1:45" x14ac:dyDescent="0.25">
      <c r="A71" s="20" t="s">
        <v>95</v>
      </c>
      <c r="B71" s="9">
        <v>4</v>
      </c>
      <c r="C71" s="9">
        <v>3</v>
      </c>
      <c r="D71" s="9">
        <v>2</v>
      </c>
      <c r="E71" s="9">
        <v>2</v>
      </c>
      <c r="F71" s="9">
        <v>3</v>
      </c>
      <c r="G71" s="9">
        <v>3</v>
      </c>
      <c r="H71" s="9">
        <v>3</v>
      </c>
      <c r="I71" s="9">
        <v>3</v>
      </c>
      <c r="J71" s="9">
        <v>4</v>
      </c>
      <c r="K71" s="9">
        <v>1</v>
      </c>
      <c r="L71" s="9">
        <v>1</v>
      </c>
      <c r="M71" s="9">
        <v>2</v>
      </c>
      <c r="N71" s="7">
        <v>2</v>
      </c>
      <c r="O71" s="7">
        <v>8</v>
      </c>
      <c r="P71" s="7">
        <v>3</v>
      </c>
      <c r="Q71" s="7">
        <v>5</v>
      </c>
      <c r="R71" s="14">
        <v>7</v>
      </c>
      <c r="S71" s="7">
        <v>15</v>
      </c>
      <c r="T71" s="7">
        <v>12</v>
      </c>
      <c r="U71" s="7">
        <v>5</v>
      </c>
      <c r="V71" s="7">
        <v>4</v>
      </c>
      <c r="W71" s="7">
        <v>6</v>
      </c>
      <c r="X71" s="34">
        <v>3</v>
      </c>
      <c r="Y71" s="34">
        <v>6</v>
      </c>
      <c r="Z71" s="34">
        <v>5</v>
      </c>
      <c r="AA71" s="34">
        <v>3</v>
      </c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</row>
    <row r="72" spans="1:45" x14ac:dyDescent="0.25">
      <c r="A72" s="20" t="s">
        <v>96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7">
        <v>0</v>
      </c>
      <c r="O72" s="7">
        <v>0</v>
      </c>
      <c r="P72" s="7">
        <v>0</v>
      </c>
      <c r="Q72" s="7">
        <v>7</v>
      </c>
      <c r="R72" s="14">
        <v>3</v>
      </c>
      <c r="S72" s="7">
        <v>6</v>
      </c>
      <c r="T72" s="7">
        <v>6</v>
      </c>
      <c r="U72" s="7">
        <v>4</v>
      </c>
      <c r="V72" s="7">
        <v>9</v>
      </c>
      <c r="W72" s="7">
        <v>9</v>
      </c>
      <c r="X72" s="34">
        <v>9</v>
      </c>
      <c r="Y72" s="34">
        <v>13</v>
      </c>
      <c r="Z72" s="34">
        <v>15</v>
      </c>
      <c r="AA72" s="34">
        <v>15</v>
      </c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</row>
    <row r="73" spans="1:45" x14ac:dyDescent="0.25">
      <c r="A73" s="20" t="s">
        <v>97</v>
      </c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3"/>
      <c r="M73" s="33">
        <f>SUM(M71)</f>
        <v>2</v>
      </c>
      <c r="N73" s="33">
        <f>SUM(N70:N72)</f>
        <v>2</v>
      </c>
      <c r="O73" s="33">
        <f>SUM(O70:O72)</f>
        <v>8</v>
      </c>
      <c r="P73" s="33">
        <f>SUM(P70:P72)</f>
        <v>4</v>
      </c>
      <c r="Q73" s="7">
        <v>0</v>
      </c>
      <c r="R73" s="7">
        <v>0</v>
      </c>
      <c r="S73" s="7">
        <v>4</v>
      </c>
      <c r="T73" s="7">
        <v>2</v>
      </c>
      <c r="U73" s="7">
        <v>3</v>
      </c>
      <c r="V73" s="7">
        <v>2</v>
      </c>
      <c r="W73" s="7">
        <v>5</v>
      </c>
      <c r="X73" s="34">
        <v>4</v>
      </c>
      <c r="Y73" s="34">
        <v>2</v>
      </c>
      <c r="Z73" s="8">
        <v>4</v>
      </c>
      <c r="AA73" s="8">
        <v>6</v>
      </c>
    </row>
    <row r="74" spans="1:45" customFormat="1" x14ac:dyDescent="0.25">
      <c r="A74" s="31" t="s">
        <v>98</v>
      </c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13"/>
      <c r="M74" s="13"/>
      <c r="N74" s="13"/>
      <c r="O74" s="13"/>
      <c r="P74" s="13"/>
      <c r="Q74" s="33">
        <f t="shared" ref="Q74:AA74" si="6">SUM(Q71:Q73)</f>
        <v>12</v>
      </c>
      <c r="R74" s="33">
        <f t="shared" si="6"/>
        <v>10</v>
      </c>
      <c r="S74" s="33">
        <f t="shared" si="6"/>
        <v>25</v>
      </c>
      <c r="T74" s="33">
        <f t="shared" si="6"/>
        <v>20</v>
      </c>
      <c r="U74" s="33">
        <f t="shared" si="6"/>
        <v>12</v>
      </c>
      <c r="V74" s="33">
        <f t="shared" si="6"/>
        <v>15</v>
      </c>
      <c r="W74" s="33">
        <f t="shared" si="6"/>
        <v>20</v>
      </c>
      <c r="X74" s="33">
        <f t="shared" si="6"/>
        <v>16</v>
      </c>
      <c r="Y74" s="33">
        <f t="shared" si="6"/>
        <v>21</v>
      </c>
      <c r="Z74" s="33">
        <f t="shared" si="6"/>
        <v>24</v>
      </c>
      <c r="AA74" s="33">
        <f t="shared" si="6"/>
        <v>24</v>
      </c>
    </row>
    <row r="75" spans="1:45" customFormat="1" ht="15.75" x14ac:dyDescent="0.25">
      <c r="A75" s="44" t="s">
        <v>99</v>
      </c>
      <c r="B75" s="37"/>
      <c r="C75" s="37"/>
      <c r="D75" s="37"/>
      <c r="E75" s="37"/>
      <c r="F75" s="37"/>
      <c r="G75" s="37"/>
      <c r="H75" s="37"/>
      <c r="I75" s="37"/>
      <c r="J75" s="36">
        <v>2</v>
      </c>
      <c r="K75" s="36">
        <v>5</v>
      </c>
      <c r="L75" s="13"/>
      <c r="M75" s="13"/>
      <c r="N75" s="13"/>
      <c r="O75" s="13"/>
      <c r="P75" s="13"/>
      <c r="Q75" s="8"/>
      <c r="R75" s="8"/>
      <c r="S75" s="8"/>
      <c r="T75" s="8"/>
      <c r="U75" s="8"/>
      <c r="V75" s="8"/>
      <c r="W75" s="8"/>
      <c r="X75" s="8"/>
      <c r="Y75" s="8"/>
      <c r="Z75" s="45"/>
      <c r="AA75" s="45"/>
    </row>
    <row r="76" spans="1:45" customFormat="1" ht="15.75" thickBot="1" x14ac:dyDescent="0.3">
      <c r="A76" s="41" t="s">
        <v>100</v>
      </c>
      <c r="B76" s="39"/>
      <c r="C76" s="39"/>
      <c r="D76" s="39"/>
      <c r="E76" s="39"/>
      <c r="F76" s="39"/>
      <c r="G76" s="39"/>
      <c r="H76" s="39"/>
      <c r="I76" s="39"/>
      <c r="J76" s="42">
        <v>2</v>
      </c>
      <c r="K76" s="42">
        <v>5</v>
      </c>
      <c r="L76" s="13"/>
      <c r="M76" s="13"/>
      <c r="N76" s="13"/>
      <c r="O76" s="43"/>
      <c r="P76" s="43"/>
      <c r="Q76" s="48">
        <v>0</v>
      </c>
      <c r="R76" s="48">
        <v>0</v>
      </c>
      <c r="S76" s="48">
        <v>0</v>
      </c>
      <c r="T76" s="48">
        <v>0</v>
      </c>
      <c r="U76" s="48">
        <v>0</v>
      </c>
      <c r="V76" s="48">
        <v>0</v>
      </c>
      <c r="W76" s="48">
        <v>0</v>
      </c>
      <c r="X76" s="34">
        <v>2</v>
      </c>
      <c r="Y76" s="34">
        <v>5</v>
      </c>
      <c r="Z76" s="45">
        <v>7</v>
      </c>
      <c r="AA76" s="45">
        <v>6</v>
      </c>
    </row>
    <row r="77" spans="1:45" ht="14.45" customHeight="1" x14ac:dyDescent="0.25">
      <c r="A77" s="49" t="s">
        <v>101</v>
      </c>
      <c r="B77" s="9"/>
      <c r="C77" s="9"/>
      <c r="D77" s="9"/>
      <c r="E77" s="9"/>
      <c r="F77" s="9"/>
      <c r="G77" s="9"/>
      <c r="H77" s="9"/>
      <c r="I77" s="9"/>
      <c r="J77" s="9"/>
      <c r="K77" s="9"/>
      <c r="L77" s="10" t="e">
        <f>L54+L62+L65+#REF!+#REF!</f>
        <v>#REF!</v>
      </c>
      <c r="M77" s="10" t="e">
        <f>M54+M62+M65+#REF!+#REF!</f>
        <v>#REF!</v>
      </c>
      <c r="N77" s="10">
        <f>N54+N62+N65+N68+N73</f>
        <v>570</v>
      </c>
      <c r="O77" s="10">
        <f>O54+O62+O65+O68+O73</f>
        <v>589</v>
      </c>
      <c r="P77" s="10">
        <f>P54+P62+P65+P68+P73</f>
        <v>588</v>
      </c>
      <c r="Q77" s="38">
        <f t="shared" ref="Q77:W77" si="7">SUM(Q76)</f>
        <v>0</v>
      </c>
      <c r="R77" s="38">
        <f t="shared" si="7"/>
        <v>0</v>
      </c>
      <c r="S77" s="38">
        <f t="shared" si="7"/>
        <v>0</v>
      </c>
      <c r="T77" s="38">
        <f t="shared" si="7"/>
        <v>0</v>
      </c>
      <c r="U77" s="38">
        <f t="shared" si="7"/>
        <v>0</v>
      </c>
      <c r="V77" s="38">
        <f t="shared" si="7"/>
        <v>0</v>
      </c>
      <c r="W77" s="38">
        <f t="shared" si="7"/>
        <v>0</v>
      </c>
      <c r="X77" s="38">
        <f>SUM(X76)</f>
        <v>2</v>
      </c>
      <c r="Y77" s="38">
        <f>SUM(Y76)</f>
        <v>5</v>
      </c>
      <c r="Z77" s="38">
        <f>SUM(Z76)</f>
        <v>7</v>
      </c>
      <c r="AA77" s="38">
        <f>SUM(AA76)</f>
        <v>6</v>
      </c>
    </row>
    <row r="78" spans="1:45" x14ac:dyDescent="0.25">
      <c r="A78" s="40" t="s">
        <v>102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10">
        <f t="shared" ref="Q78:X78" si="8">Q54+Q63+Q66+Q69+Q74+Q77</f>
        <v>646</v>
      </c>
      <c r="R78" s="10">
        <f t="shared" si="8"/>
        <v>651</v>
      </c>
      <c r="S78" s="10">
        <f t="shared" si="8"/>
        <v>682</v>
      </c>
      <c r="T78" s="10">
        <f t="shared" si="8"/>
        <v>752</v>
      </c>
      <c r="U78" s="10">
        <f t="shared" si="8"/>
        <v>792</v>
      </c>
      <c r="V78" s="10">
        <f t="shared" si="8"/>
        <v>843</v>
      </c>
      <c r="W78" s="10">
        <f t="shared" si="8"/>
        <v>894</v>
      </c>
      <c r="X78" s="10">
        <f t="shared" si="8"/>
        <v>976</v>
      </c>
      <c r="Y78" s="47">
        <f>Y54+Y63+Y66+Y69+Y74+Y77</f>
        <v>1058</v>
      </c>
      <c r="Z78" s="47">
        <f>Z54+Z63+Z66+Z69+Z74+Z77</f>
        <v>1256</v>
      </c>
      <c r="AA78" s="47">
        <v>1268</v>
      </c>
    </row>
    <row r="79" spans="1:45" x14ac:dyDescent="0.25">
      <c r="A79" s="11"/>
      <c r="M79" s="24"/>
      <c r="N79" s="9"/>
      <c r="T79" s="10"/>
    </row>
    <row r="80" spans="1:45" x14ac:dyDescent="0.25">
      <c r="A80" s="2"/>
      <c r="K80" s="25"/>
      <c r="L80" s="25"/>
      <c r="M80" s="25"/>
      <c r="N80" s="9"/>
    </row>
    <row r="81" spans="1:45" x14ac:dyDescent="0.25">
      <c r="B81" s="17"/>
      <c r="C81" s="17"/>
      <c r="D81" s="17"/>
      <c r="E81" s="17"/>
      <c r="F81" s="17"/>
      <c r="G81" s="17"/>
      <c r="H81" s="17"/>
      <c r="I81" s="17"/>
      <c r="J81" s="17"/>
      <c r="M81" s="25"/>
      <c r="N81" s="17"/>
      <c r="O81" s="17"/>
      <c r="P81" s="6"/>
      <c r="Q81" s="17"/>
      <c r="R81" s="17"/>
      <c r="S81" s="17"/>
      <c r="V81" s="7"/>
      <c r="W81" s="7"/>
      <c r="X81" s="50"/>
      <c r="Y81" s="51"/>
      <c r="Z81" s="51"/>
      <c r="AA81" s="35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</row>
    <row r="82" spans="1:45" x14ac:dyDescent="0.25">
      <c r="A82" s="11"/>
    </row>
    <row r="83" spans="1:45" x14ac:dyDescent="0.25">
      <c r="A83" s="11"/>
      <c r="T83" s="17"/>
    </row>
    <row r="84" spans="1:45" x14ac:dyDescent="0.25">
      <c r="U84" s="17"/>
    </row>
    <row r="87" spans="1:45" x14ac:dyDescent="0.25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O87" s="10"/>
      <c r="P87" s="10"/>
      <c r="Q87" s="10"/>
      <c r="R87" s="10"/>
      <c r="S87" s="10"/>
      <c r="T87" s="10"/>
    </row>
    <row r="88" spans="1:45" ht="18.75" x14ac:dyDescent="0.3">
      <c r="A88" s="18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</row>
    <row r="89" spans="1:45" x14ac:dyDescent="0.25">
      <c r="A89" s="11"/>
      <c r="M89" s="24"/>
      <c r="N89" s="9"/>
    </row>
    <row r="90" spans="1:45" x14ac:dyDescent="0.25">
      <c r="A90" s="2"/>
      <c r="K90" s="25"/>
      <c r="L90" s="25"/>
      <c r="M90" s="25"/>
      <c r="N90" s="9"/>
    </row>
    <row r="91" spans="1:45" x14ac:dyDescent="0.25">
      <c r="B91" s="17"/>
      <c r="C91" s="17"/>
      <c r="D91" s="17"/>
      <c r="E91" s="17"/>
      <c r="F91" s="17"/>
      <c r="G91" s="17"/>
      <c r="H91" s="17"/>
      <c r="I91" s="17"/>
      <c r="J91" s="17"/>
      <c r="M91" s="25"/>
      <c r="N91" s="17"/>
      <c r="O91" s="17"/>
      <c r="P91" s="6"/>
      <c r="Q91" s="17"/>
      <c r="R91" s="17"/>
      <c r="S91" s="17"/>
      <c r="T91" s="17"/>
      <c r="V91" s="7"/>
      <c r="W91" s="7"/>
    </row>
    <row r="92" spans="1:45" x14ac:dyDescent="0.25">
      <c r="A92" s="11"/>
    </row>
    <row r="93" spans="1:45" x14ac:dyDescent="0.25">
      <c r="A93" s="11"/>
    </row>
    <row r="94" spans="1:45" x14ac:dyDescent="0.25">
      <c r="U94" s="17"/>
    </row>
    <row r="108" spans="1:45" x14ac:dyDescent="0.25">
      <c r="B108" s="17"/>
      <c r="C108" s="17"/>
      <c r="D108" s="17"/>
      <c r="E108" s="17"/>
      <c r="F108" s="17"/>
      <c r="G108" s="17"/>
      <c r="H108" s="17"/>
      <c r="I108" s="17"/>
      <c r="J108" s="17"/>
      <c r="N108" s="17"/>
      <c r="O108" s="17"/>
      <c r="P108" s="6"/>
      <c r="Q108" s="17"/>
      <c r="R108" s="17"/>
      <c r="S108" s="17"/>
      <c r="V108" s="7"/>
      <c r="W108" s="7"/>
      <c r="X108" s="34"/>
      <c r="Y108" s="35"/>
      <c r="Z108" s="35"/>
      <c r="AA108" s="35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</row>
    <row r="109" spans="1:45" x14ac:dyDescent="0.25">
      <c r="A109" s="11"/>
    </row>
    <row r="110" spans="1:45" x14ac:dyDescent="0.25">
      <c r="A110" s="11"/>
      <c r="T110" s="17"/>
    </row>
    <row r="111" spans="1:45" x14ac:dyDescent="0.25">
      <c r="U111" s="17"/>
    </row>
    <row r="114" spans="1:45" x14ac:dyDescent="0.25">
      <c r="B114" s="17"/>
      <c r="C114" s="17"/>
      <c r="D114" s="17"/>
      <c r="E114" s="17"/>
      <c r="F114" s="17"/>
      <c r="G114" s="17"/>
      <c r="H114" s="17"/>
      <c r="I114" s="17"/>
      <c r="J114" s="17"/>
      <c r="N114" s="17"/>
      <c r="O114" s="17"/>
      <c r="P114" s="6"/>
      <c r="Q114" s="17"/>
      <c r="R114" s="17"/>
      <c r="S114" s="17"/>
      <c r="V114" s="7"/>
      <c r="W114" s="7"/>
      <c r="X114" s="34"/>
      <c r="Y114" s="35"/>
      <c r="Z114" s="35"/>
      <c r="AA114" s="35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</row>
    <row r="115" spans="1:45" x14ac:dyDescent="0.25">
      <c r="A115" s="11"/>
    </row>
    <row r="116" spans="1:45" x14ac:dyDescent="0.25">
      <c r="T116" s="17"/>
    </row>
    <row r="117" spans="1:45" x14ac:dyDescent="0.25">
      <c r="U117" s="17"/>
    </row>
    <row r="118" spans="1:45" x14ac:dyDescent="0.25">
      <c r="B118" s="17"/>
      <c r="C118" s="17"/>
      <c r="D118" s="17"/>
      <c r="E118" s="17"/>
      <c r="F118" s="17"/>
      <c r="G118" s="17"/>
      <c r="H118" s="17"/>
      <c r="I118" s="17"/>
      <c r="J118" s="17"/>
      <c r="N118" s="17"/>
      <c r="O118" s="17"/>
      <c r="P118" s="6"/>
      <c r="Q118" s="17"/>
      <c r="R118" s="17"/>
      <c r="S118" s="17"/>
      <c r="V118" s="7"/>
      <c r="W118" s="7"/>
      <c r="X118" s="34"/>
      <c r="Y118" s="35"/>
      <c r="Z118" s="35"/>
      <c r="AA118" s="35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</row>
    <row r="119" spans="1:45" x14ac:dyDescent="0.25">
      <c r="A119" s="11"/>
    </row>
    <row r="120" spans="1:45" x14ac:dyDescent="0.25">
      <c r="T120" s="17"/>
    </row>
    <row r="121" spans="1:45" x14ac:dyDescent="0.25">
      <c r="U121" s="17"/>
    </row>
  </sheetData>
  <phoneticPr fontId="18" type="noConversion"/>
  <printOptions horizontalCentered="1" verticalCentered="1"/>
  <pageMargins left="0.25" right="0.75" top="1" bottom="1" header="0.5" footer="0.5"/>
  <pageSetup scale="55" orientation="portrait" r:id="rId1"/>
  <headerFooter alignWithMargins="0">
    <oddHeader>&amp;L&amp;"-,Bold"&amp;11&amp;K000000Program Level Data&amp;C&amp;"-,Bold"&amp;11&amp;K000000TABLE 32&amp;R&amp;"-,Bold"&amp;11&amp;K000000Enrollment Trends in Undergraduate Minors</oddHeader>
    <oddFooter xml:space="preserve">&amp;L&amp;"-,Bold"&amp;11&amp;K000000Office of Institutional Research, UMass Boston </oddFooter>
  </headerFooter>
  <ignoredErrors>
    <ignoredError sqref="G2:K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32</vt:lpstr>
      <vt:lpstr>'TABLE 32'!Print_Area</vt:lpstr>
      <vt:lpstr>'TABLE 32'!Print_Titles</vt:lpstr>
    </vt:vector>
  </TitlesOfParts>
  <Manager/>
  <Company>UMass Boston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Kristyna Cloherty</dc:creator>
  <cp:keywords/>
  <dc:description/>
  <cp:lastModifiedBy>Awat O Osman</cp:lastModifiedBy>
  <cp:revision/>
  <cp:lastPrinted>2023-02-07T15:24:44Z</cp:lastPrinted>
  <dcterms:created xsi:type="dcterms:W3CDTF">2007-04-18T21:11:12Z</dcterms:created>
  <dcterms:modified xsi:type="dcterms:W3CDTF">2023-02-07T15:24:51Z</dcterms:modified>
  <cp:category/>
  <cp:contentStatus/>
</cp:coreProperties>
</file>