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ll 2023" sheetId="1" r:id="rId4"/>
    <sheet state="visible" name="Fall 2022" sheetId="2" r:id="rId5"/>
    <sheet state="visible" name="Fall 2021" sheetId="3" r:id="rId6"/>
    <sheet state="visible" name="Fall 2020" sheetId="4" r:id="rId7"/>
    <sheet state="visible" name="Fall 2019" sheetId="5" r:id="rId8"/>
    <sheet state="visible" name="Fall 2018" sheetId="6" r:id="rId9"/>
    <sheet state="hidden" name="Fall 2017" sheetId="7" r:id="rId10"/>
    <sheet state="hidden" name="Fall 2016" sheetId="8" r:id="rId11"/>
  </sheets>
  <definedNames>
    <definedName localSheetId="6" name="IDX">'Fall 2017'!$B$1</definedName>
  </definedNames>
  <calcPr/>
  <extLst>
    <ext uri="GoogleSheetsCustomDataVersion1">
      <go:sheetsCustomData xmlns:go="http://customooxmlschemas.google.com/" r:id="rId12" roundtripDataSignature="AMtx7miYkWd2brSKyFcOwv0uj8qgqlsISQ=="/>
    </ext>
  </extLst>
</workbook>
</file>

<file path=xl/sharedStrings.xml><?xml version="1.0" encoding="utf-8"?>
<sst xmlns="http://schemas.openxmlformats.org/spreadsheetml/2006/main" count="644" uniqueCount="65">
  <si>
    <t>4B: Enrollment by Full-time/Part-time, Degree- seeking status, Gender &amp; RaceEthnicity</t>
  </si>
  <si>
    <t>Fall 2023</t>
  </si>
  <si>
    <t>American Indian</t>
  </si>
  <si>
    <t>Asian</t>
  </si>
  <si>
    <t>Black</t>
  </si>
  <si>
    <t>Hawaiian</t>
  </si>
  <si>
    <t>Hispanic</t>
  </si>
  <si>
    <t>Non Resident Alien</t>
  </si>
  <si>
    <t>Not Specified</t>
  </si>
  <si>
    <t>Two or More Races</t>
  </si>
  <si>
    <t>White</t>
  </si>
  <si>
    <t>Total</t>
  </si>
  <si>
    <t xml:space="preserve">Women </t>
  </si>
  <si>
    <t>Men</t>
  </si>
  <si>
    <t xml:space="preserve">Unknown </t>
  </si>
  <si>
    <t xml:space="preserve">Total </t>
  </si>
  <si>
    <t xml:space="preserve">Men </t>
  </si>
  <si>
    <t>Unknown</t>
  </si>
  <si>
    <t>FULL-TIME</t>
  </si>
  <si>
    <t>UNDERGRADUATE</t>
  </si>
  <si>
    <t>1ST-TIME FRESHMEN</t>
  </si>
  <si>
    <t>OTHER 1ST-YEAR</t>
  </si>
  <si>
    <t>2ND-YEAR</t>
  </si>
  <si>
    <t>3RD-YEAR</t>
  </si>
  <si>
    <t>4TH-YEAR PLUS</t>
  </si>
  <si>
    <t>Unclassified</t>
  </si>
  <si>
    <t>OTHER-NON-DEGR-UG</t>
  </si>
  <si>
    <t>GRADUATE</t>
  </si>
  <si>
    <t>1ST-TIME GRADS</t>
  </si>
  <si>
    <t>OTHER GRADS</t>
  </si>
  <si>
    <t>NON-DEGREE-GR</t>
  </si>
  <si>
    <t>TOTAL</t>
  </si>
  <si>
    <t>PART-TIME</t>
  </si>
  <si>
    <t>UG-CERTIFICATE</t>
  </si>
  <si>
    <t>UNIVERSITY TOTAL</t>
  </si>
  <si>
    <t>Fall 2022</t>
  </si>
  <si>
    <t>Note: This table follows federal reporting rules.</t>
  </si>
  <si>
    <t>Fall 2021</t>
  </si>
  <si>
    <t>Fall 2020</t>
  </si>
  <si>
    <t xml:space="preserve">Male </t>
  </si>
  <si>
    <t>Female</t>
  </si>
  <si>
    <t>FULL- TIME</t>
  </si>
  <si>
    <t>UNDERGRAUATE</t>
  </si>
  <si>
    <t>UNCLASSIFIED</t>
  </si>
  <si>
    <t>Fall 2019</t>
  </si>
  <si>
    <t>Fall 2018</t>
  </si>
  <si>
    <t>Fall 2017</t>
  </si>
  <si>
    <t>American Indian/Alaska Native</t>
  </si>
  <si>
    <t>Black/African American</t>
  </si>
  <si>
    <t>Hispanic/Latino</t>
  </si>
  <si>
    <t>Native Hawaiian/Pacific Island</t>
  </si>
  <si>
    <t>Two or more races</t>
  </si>
  <si>
    <t>OTHER-NON-DEGREE-UG</t>
  </si>
  <si>
    <t>Fall 2016</t>
  </si>
  <si>
    <t>Hawaiian Native/Pacific Islander</t>
  </si>
  <si>
    <t xml:space="preserve">Unknow </t>
  </si>
  <si>
    <t xml:space="preserve">FULL TIME </t>
  </si>
  <si>
    <t xml:space="preserve">UNDERGRADUATE </t>
  </si>
  <si>
    <t xml:space="preserve"> Degree Seeking</t>
  </si>
  <si>
    <t>Degree Seeking</t>
  </si>
  <si>
    <t>FULL TIME TOTAL</t>
  </si>
  <si>
    <t xml:space="preserve"> PART  TIME</t>
  </si>
  <si>
    <t>Other Grads</t>
  </si>
  <si>
    <t>PART TIME -TOTAL</t>
  </si>
  <si>
    <t>This table follows federal reporting rules.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</si>
</sst>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14">
    <font>
      <sz val="11.0"/>
      <color rgb="FF000000"/>
      <name val="Calibri"/>
      <scheme val="minor"/>
    </font>
    <font>
      <b/>
      <sz val="14.0"/>
      <color rgb="FF000000"/>
      <name val="Calibri"/>
    </font>
    <font>
      <b/>
      <sz val="16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sz val="10.0"/>
      <color theme="1"/>
      <name val="Calibri"/>
    </font>
    <font>
      <b/>
      <sz val="16.0"/>
      <color rgb="FF000000"/>
      <name val="Calibri"/>
    </font>
    <font>
      <b/>
      <sz val="12.0"/>
      <color rgb="FF000000"/>
      <name val="Calibri"/>
    </font>
    <font>
      <color theme="1"/>
      <name val="Calibri"/>
      <scheme val="minor"/>
    </font>
    <font>
      <b/>
      <sz val="10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left" vertical="top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5" numFmtId="0" xfId="0" applyAlignment="1" applyFont="1">
      <alignment horizontal="left" readingOrder="0" vertical="top"/>
    </xf>
    <xf borderId="0" fillId="0" fontId="4" numFmtId="0" xfId="0" applyAlignment="1" applyFont="1">
      <alignment horizontal="center" shrinkToFit="0" vertical="top" wrapText="1"/>
    </xf>
    <xf borderId="0" fillId="0" fontId="4" numFmtId="0" xfId="0" applyAlignment="1" applyFont="1">
      <alignment horizontal="center" readingOrder="0" shrinkToFit="0" vertical="top" wrapText="1"/>
    </xf>
    <xf borderId="0" fillId="0" fontId="6" numFmtId="0" xfId="0" applyAlignment="1" applyFont="1">
      <alignment vertical="top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top"/>
    </xf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164" xfId="0" applyAlignment="1" applyFont="1" applyNumberFormat="1">
      <alignment horizontal="center" vertical="center"/>
    </xf>
    <xf borderId="0" fillId="0" fontId="3" numFmtId="0" xfId="0" applyAlignment="1" applyFont="1">
      <alignment horizontal="center" readingOrder="0" shrinkToFit="0" vertical="top" wrapText="1"/>
    </xf>
    <xf borderId="1" fillId="0" fontId="3" numFmtId="0" xfId="0" applyAlignment="1" applyBorder="1" applyFont="1">
      <alignment horizontal="center" vertical="top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vertical="top"/>
    </xf>
    <xf borderId="1" fillId="0" fontId="4" numFmtId="0" xfId="0" applyAlignment="1" applyBorder="1" applyFont="1">
      <alignment horizontal="center" shrinkToFit="0" vertical="center" wrapText="1"/>
    </xf>
    <xf borderId="1" fillId="0" fontId="4" numFmtId="164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 shrinkToFit="0" vertical="top" wrapText="1"/>
    </xf>
    <xf borderId="1" fillId="0" fontId="3" numFmtId="0" xfId="0" applyAlignment="1" applyBorder="1" applyFont="1">
      <alignment horizontal="center" shrinkToFit="0" vertical="top" wrapText="1"/>
    </xf>
    <xf borderId="1" fillId="0" fontId="3" numFmtId="0" xfId="0" applyAlignment="1" applyBorder="1" applyFont="1">
      <alignment horizontal="center" readingOrder="0" shrinkToFit="0" vertical="top" wrapText="1"/>
    </xf>
    <xf borderId="2" fillId="0" fontId="3" numFmtId="0" xfId="0" applyAlignment="1" applyBorder="1" applyFont="1">
      <alignment horizontal="center" readingOrder="0" shrinkToFit="0" vertical="top" wrapText="1"/>
    </xf>
    <xf borderId="0" fillId="0" fontId="7" numFmtId="0" xfId="0" applyAlignment="1" applyFont="1">
      <alignment horizontal="center" shrinkToFit="0" vertical="center" wrapText="1"/>
    </xf>
    <xf borderId="1" fillId="0" fontId="8" numFmtId="0" xfId="0" applyBorder="1" applyFont="1"/>
    <xf borderId="0" fillId="0" fontId="4" numFmtId="0" xfId="0" applyAlignment="1" applyFont="1">
      <alignment vertical="top"/>
    </xf>
    <xf borderId="0" fillId="0" fontId="4" numFmtId="164" xfId="0" applyAlignment="1" applyFont="1" applyNumberFormat="1">
      <alignment horizontal="center" vertical="center"/>
    </xf>
    <xf borderId="0" fillId="0" fontId="4" numFmtId="164" xfId="0" applyAlignment="1" applyFont="1" applyNumberFormat="1">
      <alignment horizontal="center" shrinkToFit="0" vertical="center" wrapText="1"/>
    </xf>
    <xf borderId="0" fillId="0" fontId="5" numFmtId="0" xfId="0" applyAlignment="1" applyFont="1">
      <alignment horizontal="left" vertical="top"/>
    </xf>
    <xf borderId="0" fillId="0" fontId="9" numFmtId="0" xfId="0" applyFont="1"/>
    <xf borderId="0" fillId="0" fontId="10" numFmtId="0" xfId="0" applyAlignment="1" applyFont="1">
      <alignment horizontal="left" vertical="top"/>
    </xf>
    <xf borderId="0" fillId="0" fontId="8" numFmtId="0" xfId="0" applyAlignment="1" applyFont="1">
      <alignment horizontal="center"/>
    </xf>
    <xf borderId="0" fillId="0" fontId="1" numFmtId="0" xfId="0" applyAlignment="1" applyFont="1">
      <alignment horizontal="left" vertical="top"/>
    </xf>
    <xf borderId="1" fillId="0" fontId="7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0" fillId="0" fontId="8" numFmtId="0" xfId="0" applyFont="1"/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horizontal="center" shrinkToFit="0" vertical="center" wrapText="1"/>
    </xf>
    <xf borderId="0" fillId="0" fontId="8" numFmtId="164" xfId="0" applyAlignment="1" applyFont="1" applyNumberFormat="1">
      <alignment horizontal="center" shrinkToFit="0" vertical="center" wrapText="1"/>
    </xf>
    <xf borderId="0" fillId="0" fontId="7" numFmtId="0" xfId="0" applyAlignment="1" applyFont="1">
      <alignment horizontal="center"/>
    </xf>
    <xf borderId="0" fillId="0" fontId="7" numFmtId="0" xfId="0" applyAlignment="1" applyFont="1">
      <alignment shrinkToFit="0" vertical="top" wrapText="1"/>
    </xf>
    <xf borderId="0" fillId="0" fontId="4" numFmtId="0" xfId="0" applyAlignment="1" applyFont="1">
      <alignment shrinkToFit="0" vertical="top" wrapText="1"/>
    </xf>
    <xf borderId="0" fillId="0" fontId="8" numFmtId="0" xfId="0" applyAlignment="1" applyFont="1">
      <alignment horizontal="center" shrinkToFit="0" wrapText="1"/>
    </xf>
    <xf borderId="0" fillId="0" fontId="7" numFmtId="0" xfId="0" applyAlignment="1" applyFont="1">
      <alignment horizontal="center" shrinkToFit="0" vertical="top" wrapText="1"/>
    </xf>
    <xf borderId="1" fillId="0" fontId="7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shrinkToFit="0" vertical="top" wrapText="1"/>
    </xf>
    <xf borderId="1" fillId="0" fontId="8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shrinkToFit="0" vertical="top" wrapText="1"/>
    </xf>
    <xf borderId="0" fillId="0" fontId="6" numFmtId="0" xfId="0" applyAlignment="1" applyFont="1">
      <alignment horizontal="left" shrinkToFit="0" vertical="top" wrapText="1"/>
    </xf>
    <xf borderId="1" fillId="0" fontId="3" numFmtId="0" xfId="0" applyAlignment="1" applyBorder="1" applyFont="1">
      <alignment vertical="top"/>
    </xf>
    <xf borderId="1" fillId="0" fontId="3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shrinkToFit="0" vertical="top" wrapText="1"/>
    </xf>
    <xf borderId="0" fillId="0" fontId="11" numFmtId="0" xfId="0" applyAlignment="1" applyFont="1">
      <alignment horizontal="center"/>
    </xf>
    <xf borderId="0" fillId="0" fontId="6" numFmtId="0" xfId="0" applyAlignment="1" applyFont="1">
      <alignment shrinkToFit="0" vertical="top" wrapText="1"/>
    </xf>
    <xf borderId="0" fillId="0" fontId="1" numFmtId="0" xfId="0" applyAlignment="1" applyFont="1">
      <alignment horizontal="left"/>
    </xf>
    <xf borderId="0" fillId="0" fontId="8" numFmtId="0" xfId="0" applyAlignment="1" applyFont="1">
      <alignment horizontal="center" vertical="center"/>
    </xf>
    <xf borderId="0" fillId="0" fontId="12" numFmtId="0" xfId="0" applyFont="1"/>
    <xf borderId="0" fillId="0" fontId="4" numFmtId="0" xfId="0" applyAlignment="1" applyFont="1">
      <alignment horizontal="center" vertical="center"/>
    </xf>
    <xf borderId="0" fillId="0" fontId="11" numFmtId="0" xfId="0" applyAlignment="1" applyFont="1">
      <alignment horizontal="left" vertical="top"/>
    </xf>
    <xf borderId="0" fillId="0" fontId="2" numFmtId="0" xfId="0" applyAlignment="1" applyFont="1">
      <alignment horizontal="center" vertical="center"/>
    </xf>
    <xf borderId="0" fillId="0" fontId="11" numFmtId="0" xfId="0" applyFont="1"/>
    <xf borderId="0" fillId="0" fontId="7" numFmtId="0" xfId="0" applyAlignment="1" applyFont="1">
      <alignment horizontal="right"/>
    </xf>
    <xf borderId="1" fillId="0" fontId="7" numFmtId="0" xfId="0" applyAlignment="1" applyBorder="1" applyFont="1">
      <alignment horizontal="right"/>
    </xf>
    <xf borderId="1" fillId="0" fontId="7" numFmtId="0" xfId="0" applyAlignment="1" applyBorder="1" applyFont="1">
      <alignment horizontal="center"/>
    </xf>
    <xf borderId="1" fillId="0" fontId="8" numFmtId="0" xfId="0" applyAlignment="1" applyBorder="1" applyFont="1">
      <alignment horizontal="right"/>
    </xf>
    <xf borderId="1" fillId="0" fontId="8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0" fillId="0" fontId="9" numFmtId="3" xfId="0" applyAlignment="1" applyFont="1" applyNumberFormat="1">
      <alignment horizontal="center"/>
    </xf>
    <xf borderId="0" fillId="0" fontId="3" numFmtId="0" xfId="0" applyFont="1"/>
    <xf borderId="0" fillId="0" fontId="6" numFmtId="0" xfId="0" applyAlignment="1" applyFont="1">
      <alignment horizontal="left" vertical="top"/>
    </xf>
    <xf borderId="0" fillId="0" fontId="4" numFmtId="0" xfId="0" applyAlignment="1" applyFont="1">
      <alignment horizontal="left" vertical="center"/>
    </xf>
    <xf borderId="0" fillId="0" fontId="13" numFmtId="0" xfId="0" applyAlignment="1" applyFont="1">
      <alignment horizontal="center" vertical="top"/>
    </xf>
    <xf borderId="0" fillId="0" fontId="4" numFmtId="0" xfId="0" applyAlignment="1" applyFont="1">
      <alignment horizontal="center" vertical="top"/>
    </xf>
    <xf borderId="0" fillId="0" fontId="4" numFmtId="0" xfId="0" applyAlignment="1" applyFont="1">
      <alignment horizontal="left" vertical="top"/>
    </xf>
    <xf borderId="0" fillId="0" fontId="4" numFmtId="0" xfId="0" applyFont="1"/>
    <xf borderId="1" fillId="0" fontId="3" numFmtId="0" xfId="0" applyAlignment="1" applyBorder="1" applyFont="1">
      <alignment horizontal="center" vertical="center"/>
    </xf>
    <xf borderId="0" fillId="0" fontId="4" numFmtId="0" xfId="0" applyAlignment="1" applyFont="1">
      <alignment horizontal="left" shrinkToFit="0" vertical="top" wrapText="1"/>
    </xf>
    <xf borderId="1" fillId="0" fontId="4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4765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21.71"/>
    <col customWidth="1" min="2" max="39" width="8.71"/>
  </cols>
  <sheetData>
    <row r="1">
      <c r="A1" s="1"/>
      <c r="B1" s="2" t="s">
        <v>0</v>
      </c>
      <c r="C1" s="3"/>
      <c r="D1" s="3"/>
      <c r="E1" s="4"/>
      <c r="F1" s="4"/>
      <c r="G1" s="3"/>
      <c r="H1" s="3"/>
      <c r="I1" s="4"/>
      <c r="J1" s="5"/>
      <c r="K1" s="5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>
      <c r="A2" s="6"/>
      <c r="B2" s="7" t="s">
        <v>1</v>
      </c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>
      <c r="B4" s="8" t="s">
        <v>2</v>
      </c>
      <c r="F4" s="8" t="s">
        <v>3</v>
      </c>
      <c r="I4" s="8" t="s">
        <v>4</v>
      </c>
      <c r="M4" s="8" t="s">
        <v>5</v>
      </c>
      <c r="P4" s="8" t="s">
        <v>6</v>
      </c>
      <c r="T4" s="8" t="s">
        <v>7</v>
      </c>
      <c r="X4" s="8" t="s">
        <v>8</v>
      </c>
      <c r="AB4" s="8" t="s">
        <v>9</v>
      </c>
      <c r="AF4" s="8" t="s">
        <v>10</v>
      </c>
      <c r="AJ4" s="8" t="s">
        <v>11</v>
      </c>
    </row>
    <row r="5">
      <c r="B5" s="8" t="s">
        <v>12</v>
      </c>
      <c r="C5" s="8" t="s">
        <v>13</v>
      </c>
      <c r="D5" s="8" t="s">
        <v>14</v>
      </c>
      <c r="E5" s="8" t="s">
        <v>15</v>
      </c>
      <c r="F5" s="8" t="s">
        <v>12</v>
      </c>
      <c r="G5" s="8" t="s">
        <v>16</v>
      </c>
      <c r="H5" s="8" t="s">
        <v>11</v>
      </c>
      <c r="I5" s="8" t="s">
        <v>12</v>
      </c>
      <c r="J5" s="8" t="s">
        <v>16</v>
      </c>
      <c r="K5" s="8" t="s">
        <v>17</v>
      </c>
      <c r="L5" s="8" t="s">
        <v>11</v>
      </c>
      <c r="M5" s="8" t="s">
        <v>12</v>
      </c>
      <c r="N5" s="8" t="s">
        <v>16</v>
      </c>
      <c r="O5" s="8" t="s">
        <v>15</v>
      </c>
      <c r="P5" s="8" t="s">
        <v>12</v>
      </c>
      <c r="Q5" s="8" t="s">
        <v>16</v>
      </c>
      <c r="R5" s="8" t="s">
        <v>17</v>
      </c>
      <c r="S5" s="8" t="s">
        <v>11</v>
      </c>
      <c r="T5" s="8" t="s">
        <v>12</v>
      </c>
      <c r="U5" s="8" t="s">
        <v>16</v>
      </c>
      <c r="V5" s="8" t="s">
        <v>17</v>
      </c>
      <c r="W5" s="8" t="s">
        <v>15</v>
      </c>
      <c r="X5" s="8" t="s">
        <v>12</v>
      </c>
      <c r="Y5" s="8" t="s">
        <v>16</v>
      </c>
      <c r="Z5" s="8" t="s">
        <v>14</v>
      </c>
      <c r="AA5" s="8" t="s">
        <v>11</v>
      </c>
      <c r="AB5" s="8" t="s">
        <v>12</v>
      </c>
      <c r="AC5" s="8" t="s">
        <v>16</v>
      </c>
      <c r="AD5" s="9" t="s">
        <v>17</v>
      </c>
      <c r="AE5" s="8" t="s">
        <v>15</v>
      </c>
      <c r="AF5" s="8" t="s">
        <v>12</v>
      </c>
      <c r="AG5" s="8" t="s">
        <v>16</v>
      </c>
      <c r="AH5" s="8" t="s">
        <v>14</v>
      </c>
      <c r="AI5" s="8" t="s">
        <v>15</v>
      </c>
      <c r="AJ5" s="8" t="s">
        <v>12</v>
      </c>
      <c r="AK5" s="8" t="s">
        <v>16</v>
      </c>
      <c r="AL5" s="8" t="s">
        <v>14</v>
      </c>
      <c r="AM5" s="8" t="s">
        <v>15</v>
      </c>
    </row>
    <row r="6">
      <c r="A6" s="10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>
      <c r="A7" s="10" t="s">
        <v>19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>
      <c r="A8" s="12" t="s">
        <v>20</v>
      </c>
      <c r="B8" s="13">
        <v>2.0</v>
      </c>
      <c r="C8" s="13">
        <v>3.0</v>
      </c>
      <c r="D8" s="14">
        <v>0.0</v>
      </c>
      <c r="E8" s="14">
        <f t="shared" ref="E8:E14" si="2">SUM(B8:D8)</f>
        <v>5</v>
      </c>
      <c r="F8" s="13">
        <v>207.0</v>
      </c>
      <c r="G8" s="13">
        <v>207.0</v>
      </c>
      <c r="H8" s="14">
        <f t="shared" ref="H8:H14" si="3">SUM(F8:G8)</f>
        <v>414</v>
      </c>
      <c r="I8" s="13">
        <v>222.0</v>
      </c>
      <c r="J8" s="13">
        <v>159.0</v>
      </c>
      <c r="K8" s="14">
        <v>0.0</v>
      </c>
      <c r="L8" s="14">
        <f t="shared" ref="L8:L14" si="4">SUM(I8:K8)</f>
        <v>381</v>
      </c>
      <c r="M8" s="14">
        <v>1.0</v>
      </c>
      <c r="N8" s="13">
        <v>0.0</v>
      </c>
      <c r="O8" s="14">
        <f t="shared" ref="O8:O14" si="5">M8+N8</f>
        <v>1</v>
      </c>
      <c r="P8" s="13">
        <v>346.0</v>
      </c>
      <c r="Q8" s="13">
        <v>215.0</v>
      </c>
      <c r="R8" s="14">
        <v>0.0</v>
      </c>
      <c r="S8" s="14">
        <f t="shared" ref="S8:S16" si="6">P8+Q8+R8</f>
        <v>561</v>
      </c>
      <c r="T8" s="13">
        <v>87.0</v>
      </c>
      <c r="U8" s="13">
        <v>132.0</v>
      </c>
      <c r="V8" s="14">
        <v>0.0</v>
      </c>
      <c r="W8" s="14">
        <f t="shared" ref="W8:W14" si="7">SUM(T8:V8)</f>
        <v>219</v>
      </c>
      <c r="X8" s="13">
        <v>36.0</v>
      </c>
      <c r="Y8" s="13">
        <v>36.0</v>
      </c>
      <c r="Z8" s="14">
        <v>0.0</v>
      </c>
      <c r="AA8" s="14">
        <f t="shared" ref="AA8:AA14" si="8">X8+Y8+Z8</f>
        <v>72</v>
      </c>
      <c r="AB8" s="13">
        <v>69.0</v>
      </c>
      <c r="AC8" s="13">
        <v>34.0</v>
      </c>
      <c r="AD8" s="13">
        <v>0.0</v>
      </c>
      <c r="AE8" s="14">
        <f t="shared" ref="AE8:AE14" si="9">SUM(AB8:AC8)</f>
        <v>103</v>
      </c>
      <c r="AF8" s="13">
        <v>358.0</v>
      </c>
      <c r="AG8" s="13">
        <v>281.0</v>
      </c>
      <c r="AH8" s="14">
        <v>0.0</v>
      </c>
      <c r="AI8" s="14">
        <f t="shared" ref="AI8:AI14" si="10">SUM(AF8:AH8)</f>
        <v>639</v>
      </c>
      <c r="AJ8" s="15">
        <f t="shared" ref="AJ8:AK8" si="1">B8+F8+I8+M8+P8+T8+X8+AB8+AF8</f>
        <v>1328</v>
      </c>
      <c r="AK8" s="15">
        <f t="shared" si="1"/>
        <v>1067</v>
      </c>
      <c r="AL8" s="14">
        <f t="shared" ref="AL8:AL14" si="12">D8+Z8+AH8</f>
        <v>0</v>
      </c>
      <c r="AM8" s="15">
        <f t="shared" ref="AM8:AM14" si="13">SUM(AJ8:AL8)</f>
        <v>2395</v>
      </c>
    </row>
    <row r="9">
      <c r="A9" s="12" t="s">
        <v>21</v>
      </c>
      <c r="B9" s="14">
        <v>0.0</v>
      </c>
      <c r="C9" s="13">
        <v>1.0</v>
      </c>
      <c r="D9" s="14">
        <v>0.0</v>
      </c>
      <c r="E9" s="14">
        <f t="shared" si="2"/>
        <v>1</v>
      </c>
      <c r="F9" s="13">
        <v>81.0</v>
      </c>
      <c r="G9" s="13">
        <v>105.0</v>
      </c>
      <c r="H9" s="14">
        <f t="shared" si="3"/>
        <v>186</v>
      </c>
      <c r="I9" s="13">
        <v>97.0</v>
      </c>
      <c r="J9" s="13">
        <v>102.0</v>
      </c>
      <c r="K9" s="14">
        <v>0.0</v>
      </c>
      <c r="L9" s="14">
        <f t="shared" si="4"/>
        <v>199</v>
      </c>
      <c r="M9" s="13">
        <v>0.0</v>
      </c>
      <c r="N9" s="14">
        <v>0.0</v>
      </c>
      <c r="O9" s="14">
        <f t="shared" si="5"/>
        <v>0</v>
      </c>
      <c r="P9" s="13">
        <v>139.0</v>
      </c>
      <c r="Q9" s="13">
        <v>89.0</v>
      </c>
      <c r="R9" s="14">
        <v>0.0</v>
      </c>
      <c r="S9" s="14">
        <f t="shared" si="6"/>
        <v>228</v>
      </c>
      <c r="T9" s="13">
        <v>48.0</v>
      </c>
      <c r="U9" s="13">
        <v>99.0</v>
      </c>
      <c r="V9" s="14">
        <v>0.0</v>
      </c>
      <c r="W9" s="14">
        <f t="shared" si="7"/>
        <v>147</v>
      </c>
      <c r="X9" s="13">
        <v>18.0</v>
      </c>
      <c r="Y9" s="13">
        <v>16.0</v>
      </c>
      <c r="Z9" s="14">
        <v>0.0</v>
      </c>
      <c r="AA9" s="14">
        <f t="shared" si="8"/>
        <v>34</v>
      </c>
      <c r="AB9" s="13">
        <v>21.0</v>
      </c>
      <c r="AC9" s="13">
        <v>18.0</v>
      </c>
      <c r="AD9" s="13">
        <v>0.0</v>
      </c>
      <c r="AE9" s="14">
        <f t="shared" si="9"/>
        <v>39</v>
      </c>
      <c r="AF9" s="13">
        <v>154.0</v>
      </c>
      <c r="AG9" s="13">
        <v>176.0</v>
      </c>
      <c r="AH9" s="14">
        <v>0.0</v>
      </c>
      <c r="AI9" s="14">
        <f t="shared" si="10"/>
        <v>330</v>
      </c>
      <c r="AJ9" s="14">
        <f t="shared" ref="AJ9:AK9" si="11">B9+F9+I9+M9+P9+T9+X9+AB9+AF9</f>
        <v>558</v>
      </c>
      <c r="AK9" s="14">
        <f t="shared" si="11"/>
        <v>606</v>
      </c>
      <c r="AL9" s="14">
        <f t="shared" si="12"/>
        <v>0</v>
      </c>
      <c r="AM9" s="15">
        <f t="shared" si="13"/>
        <v>1164</v>
      </c>
    </row>
    <row r="10">
      <c r="A10" s="12" t="s">
        <v>22</v>
      </c>
      <c r="B10" s="13">
        <v>1.0</v>
      </c>
      <c r="C10" s="13">
        <v>3.0</v>
      </c>
      <c r="D10" s="14">
        <v>0.0</v>
      </c>
      <c r="E10" s="14">
        <f t="shared" si="2"/>
        <v>4</v>
      </c>
      <c r="F10" s="13">
        <v>194.0</v>
      </c>
      <c r="G10" s="13">
        <v>197.0</v>
      </c>
      <c r="H10" s="14">
        <f t="shared" si="3"/>
        <v>391</v>
      </c>
      <c r="I10" s="13">
        <v>214.0</v>
      </c>
      <c r="J10" s="13">
        <v>103.0</v>
      </c>
      <c r="K10" s="14">
        <v>0.0</v>
      </c>
      <c r="L10" s="14">
        <f t="shared" si="4"/>
        <v>317</v>
      </c>
      <c r="M10" s="13">
        <v>2.0</v>
      </c>
      <c r="N10" s="13">
        <v>1.0</v>
      </c>
      <c r="O10" s="14">
        <f t="shared" si="5"/>
        <v>3</v>
      </c>
      <c r="P10" s="13">
        <v>300.0</v>
      </c>
      <c r="Q10" s="13">
        <v>139.0</v>
      </c>
      <c r="R10" s="14">
        <v>0.0</v>
      </c>
      <c r="S10" s="14">
        <f t="shared" si="6"/>
        <v>439</v>
      </c>
      <c r="T10" s="13">
        <v>54.0</v>
      </c>
      <c r="U10" s="13">
        <v>106.0</v>
      </c>
      <c r="V10" s="14">
        <v>0.0</v>
      </c>
      <c r="W10" s="14">
        <f t="shared" si="7"/>
        <v>160</v>
      </c>
      <c r="X10" s="13">
        <v>46.0</v>
      </c>
      <c r="Y10" s="13">
        <v>24.0</v>
      </c>
      <c r="Z10" s="14">
        <v>0.0</v>
      </c>
      <c r="AA10" s="14">
        <f t="shared" si="8"/>
        <v>70</v>
      </c>
      <c r="AB10" s="13">
        <v>55.0</v>
      </c>
      <c r="AC10" s="13">
        <v>38.0</v>
      </c>
      <c r="AD10" s="13">
        <v>0.0</v>
      </c>
      <c r="AE10" s="14">
        <f t="shared" si="9"/>
        <v>93</v>
      </c>
      <c r="AF10" s="13">
        <v>406.0</v>
      </c>
      <c r="AG10" s="13">
        <v>292.0</v>
      </c>
      <c r="AH10" s="13">
        <v>1.0</v>
      </c>
      <c r="AI10" s="14">
        <f t="shared" si="10"/>
        <v>699</v>
      </c>
      <c r="AJ10" s="15">
        <f t="shared" ref="AJ10:AK10" si="14">B10+F10+I10+M10+P10+T10+X10+AB10+AF10</f>
        <v>1272</v>
      </c>
      <c r="AK10" s="14">
        <f t="shared" si="14"/>
        <v>903</v>
      </c>
      <c r="AL10" s="14">
        <f t="shared" si="12"/>
        <v>1</v>
      </c>
      <c r="AM10" s="15">
        <f t="shared" si="13"/>
        <v>2176</v>
      </c>
    </row>
    <row r="11">
      <c r="A11" s="12" t="s">
        <v>23</v>
      </c>
      <c r="B11" s="14">
        <v>0.0</v>
      </c>
      <c r="C11" s="13">
        <v>0.0</v>
      </c>
      <c r="D11" s="14">
        <v>0.0</v>
      </c>
      <c r="E11" s="14">
        <f t="shared" si="2"/>
        <v>0</v>
      </c>
      <c r="F11" s="13">
        <v>201.0</v>
      </c>
      <c r="G11" s="13">
        <v>164.0</v>
      </c>
      <c r="H11" s="14">
        <f t="shared" si="3"/>
        <v>365</v>
      </c>
      <c r="I11" s="13">
        <v>260.0</v>
      </c>
      <c r="J11" s="13">
        <v>146.0</v>
      </c>
      <c r="K11" s="14">
        <v>0.0</v>
      </c>
      <c r="L11" s="14">
        <f t="shared" si="4"/>
        <v>406</v>
      </c>
      <c r="M11" s="13">
        <v>1.0</v>
      </c>
      <c r="N11" s="14">
        <v>0.0</v>
      </c>
      <c r="O11" s="14">
        <f t="shared" si="5"/>
        <v>1</v>
      </c>
      <c r="P11" s="13">
        <v>283.0</v>
      </c>
      <c r="Q11" s="13">
        <v>146.0</v>
      </c>
      <c r="R11" s="14">
        <v>0.0</v>
      </c>
      <c r="S11" s="14">
        <f t="shared" si="6"/>
        <v>429</v>
      </c>
      <c r="T11" s="13">
        <v>42.0</v>
      </c>
      <c r="U11" s="13">
        <v>90.0</v>
      </c>
      <c r="V11" s="14">
        <v>0.0</v>
      </c>
      <c r="W11" s="14">
        <f t="shared" si="7"/>
        <v>132</v>
      </c>
      <c r="X11" s="13">
        <v>34.0</v>
      </c>
      <c r="Y11" s="13">
        <v>24.0</v>
      </c>
      <c r="Z11" s="14">
        <v>0.0</v>
      </c>
      <c r="AA11" s="14">
        <f t="shared" si="8"/>
        <v>58</v>
      </c>
      <c r="AB11" s="13">
        <v>55.0</v>
      </c>
      <c r="AC11" s="14">
        <v>35.0</v>
      </c>
      <c r="AD11" s="13">
        <v>0.0</v>
      </c>
      <c r="AE11" s="14">
        <f t="shared" si="9"/>
        <v>90</v>
      </c>
      <c r="AF11" s="13">
        <v>452.0</v>
      </c>
      <c r="AG11" s="13">
        <v>326.0</v>
      </c>
      <c r="AH11" s="14">
        <v>0.0</v>
      </c>
      <c r="AI11" s="14">
        <f t="shared" si="10"/>
        <v>778</v>
      </c>
      <c r="AJ11" s="15">
        <f t="shared" ref="AJ11:AK11" si="15">B11+F11+I11+M11+P11+T11+X11+AB11+AF11</f>
        <v>1328</v>
      </c>
      <c r="AK11" s="14">
        <f t="shared" si="15"/>
        <v>931</v>
      </c>
      <c r="AL11" s="14">
        <f t="shared" si="12"/>
        <v>0</v>
      </c>
      <c r="AM11" s="15">
        <f t="shared" si="13"/>
        <v>2259</v>
      </c>
    </row>
    <row r="12">
      <c r="A12" s="12" t="s">
        <v>24</v>
      </c>
      <c r="B12" s="14">
        <v>0.0</v>
      </c>
      <c r="C12" s="14">
        <v>1.0</v>
      </c>
      <c r="D12" s="14">
        <v>0.0</v>
      </c>
      <c r="E12" s="14">
        <f t="shared" si="2"/>
        <v>1</v>
      </c>
      <c r="F12" s="13">
        <v>170.0</v>
      </c>
      <c r="G12" s="13">
        <v>155.0</v>
      </c>
      <c r="H12" s="14">
        <f t="shared" si="3"/>
        <v>325</v>
      </c>
      <c r="I12" s="13">
        <v>238.0</v>
      </c>
      <c r="J12" s="13">
        <v>91.0</v>
      </c>
      <c r="K12" s="14">
        <v>0.0</v>
      </c>
      <c r="L12" s="14">
        <f t="shared" si="4"/>
        <v>329</v>
      </c>
      <c r="M12" s="14">
        <v>0.0</v>
      </c>
      <c r="N12" s="13">
        <v>0.0</v>
      </c>
      <c r="O12" s="14">
        <f t="shared" si="5"/>
        <v>0</v>
      </c>
      <c r="P12" s="13">
        <v>184.0</v>
      </c>
      <c r="Q12" s="13">
        <v>100.0</v>
      </c>
      <c r="R12" s="14">
        <v>0.0</v>
      </c>
      <c r="S12" s="14">
        <f t="shared" si="6"/>
        <v>284</v>
      </c>
      <c r="T12" s="13">
        <v>37.0</v>
      </c>
      <c r="U12" s="13">
        <v>59.0</v>
      </c>
      <c r="V12" s="14">
        <v>0.0</v>
      </c>
      <c r="W12" s="14">
        <f t="shared" si="7"/>
        <v>96</v>
      </c>
      <c r="X12" s="13">
        <v>40.0</v>
      </c>
      <c r="Y12" s="13">
        <v>17.0</v>
      </c>
      <c r="Z12" s="14">
        <v>0.0</v>
      </c>
      <c r="AA12" s="14">
        <f t="shared" si="8"/>
        <v>57</v>
      </c>
      <c r="AB12" s="13">
        <v>44.0</v>
      </c>
      <c r="AC12" s="13">
        <v>37.0</v>
      </c>
      <c r="AD12" s="13">
        <v>0.0</v>
      </c>
      <c r="AE12" s="14">
        <f t="shared" si="9"/>
        <v>81</v>
      </c>
      <c r="AF12" s="13">
        <v>385.0</v>
      </c>
      <c r="AG12" s="13">
        <v>269.0</v>
      </c>
      <c r="AH12" s="14">
        <v>0.0</v>
      </c>
      <c r="AI12" s="14">
        <f t="shared" si="10"/>
        <v>654</v>
      </c>
      <c r="AJ12" s="15">
        <f t="shared" ref="AJ12:AK12" si="16">B12+F12+I12+M12+P12+T12+X12+AB12+AF12</f>
        <v>1098</v>
      </c>
      <c r="AK12" s="14">
        <f t="shared" si="16"/>
        <v>729</v>
      </c>
      <c r="AL12" s="14">
        <f t="shared" si="12"/>
        <v>0</v>
      </c>
      <c r="AM12" s="15">
        <f t="shared" si="13"/>
        <v>1827</v>
      </c>
    </row>
    <row r="13">
      <c r="A13" s="12" t="s">
        <v>25</v>
      </c>
      <c r="B13" s="14">
        <v>0.0</v>
      </c>
      <c r="C13" s="13">
        <v>0.0</v>
      </c>
      <c r="D13" s="14">
        <v>0.0</v>
      </c>
      <c r="E13" s="14">
        <f t="shared" si="2"/>
        <v>0</v>
      </c>
      <c r="F13" s="16">
        <v>0.0</v>
      </c>
      <c r="G13" s="13">
        <v>0.0</v>
      </c>
      <c r="H13" s="14">
        <f t="shared" si="3"/>
        <v>0</v>
      </c>
      <c r="I13" s="13">
        <v>1.0</v>
      </c>
      <c r="J13" s="13">
        <v>0.0</v>
      </c>
      <c r="K13" s="14">
        <v>0.0</v>
      </c>
      <c r="L13" s="14">
        <f t="shared" si="4"/>
        <v>1</v>
      </c>
      <c r="M13" s="14">
        <v>0.0</v>
      </c>
      <c r="N13" s="14">
        <v>0.0</v>
      </c>
      <c r="O13" s="14">
        <f t="shared" si="5"/>
        <v>0</v>
      </c>
      <c r="P13" s="13">
        <v>0.0</v>
      </c>
      <c r="Q13" s="13">
        <v>0.0</v>
      </c>
      <c r="R13" s="14">
        <v>0.0</v>
      </c>
      <c r="S13" s="14">
        <f t="shared" si="6"/>
        <v>0</v>
      </c>
      <c r="T13" s="13">
        <v>0.0</v>
      </c>
      <c r="U13" s="13">
        <v>0.0</v>
      </c>
      <c r="V13" s="14">
        <v>0.0</v>
      </c>
      <c r="W13" s="14">
        <f t="shared" si="7"/>
        <v>0</v>
      </c>
      <c r="X13" s="13">
        <v>0.0</v>
      </c>
      <c r="Y13" s="13">
        <v>0.0</v>
      </c>
      <c r="Z13" s="14">
        <v>0.0</v>
      </c>
      <c r="AA13" s="14">
        <f t="shared" si="8"/>
        <v>0</v>
      </c>
      <c r="AB13" s="13">
        <v>0.0</v>
      </c>
      <c r="AC13" s="13">
        <v>0.0</v>
      </c>
      <c r="AD13" s="13">
        <v>0.0</v>
      </c>
      <c r="AE13" s="14">
        <f t="shared" si="9"/>
        <v>0</v>
      </c>
      <c r="AF13" s="13">
        <v>0.0</v>
      </c>
      <c r="AG13" s="13">
        <v>0.0</v>
      </c>
      <c r="AH13" s="13">
        <v>0.0</v>
      </c>
      <c r="AI13" s="14">
        <f t="shared" si="10"/>
        <v>0</v>
      </c>
      <c r="AJ13" s="15">
        <f t="shared" ref="AJ13:AK13" si="17">B13+F13+I13+M13+P13+T13+X13+AB13+AF13</f>
        <v>1</v>
      </c>
      <c r="AK13" s="14">
        <f t="shared" si="17"/>
        <v>0</v>
      </c>
      <c r="AL13" s="14">
        <f t="shared" si="12"/>
        <v>0</v>
      </c>
      <c r="AM13" s="15">
        <f t="shared" si="13"/>
        <v>1</v>
      </c>
    </row>
    <row r="14">
      <c r="A14" s="17" t="s">
        <v>26</v>
      </c>
      <c r="B14" s="18">
        <v>0.0</v>
      </c>
      <c r="C14" s="18">
        <v>0.0</v>
      </c>
      <c r="D14" s="18">
        <v>0.0</v>
      </c>
      <c r="E14" s="18">
        <f t="shared" si="2"/>
        <v>0</v>
      </c>
      <c r="F14" s="19">
        <v>1.0</v>
      </c>
      <c r="G14" s="19">
        <v>2.0</v>
      </c>
      <c r="H14" s="18">
        <f t="shared" si="3"/>
        <v>3</v>
      </c>
      <c r="I14" s="19">
        <v>2.0</v>
      </c>
      <c r="J14" s="19">
        <v>7.0</v>
      </c>
      <c r="K14" s="18">
        <v>0.0</v>
      </c>
      <c r="L14" s="18">
        <f t="shared" si="4"/>
        <v>9</v>
      </c>
      <c r="M14" s="18">
        <v>0.0</v>
      </c>
      <c r="N14" s="18">
        <v>0.0</v>
      </c>
      <c r="O14" s="18">
        <f t="shared" si="5"/>
        <v>0</v>
      </c>
      <c r="P14" s="19">
        <v>9.0</v>
      </c>
      <c r="Q14" s="19">
        <v>12.0</v>
      </c>
      <c r="R14" s="18">
        <v>0.0</v>
      </c>
      <c r="S14" s="18">
        <f t="shared" si="6"/>
        <v>21</v>
      </c>
      <c r="T14" s="19">
        <v>29.0</v>
      </c>
      <c r="U14" s="19">
        <v>23.0</v>
      </c>
      <c r="V14" s="18">
        <v>0.0</v>
      </c>
      <c r="W14" s="18">
        <f t="shared" si="7"/>
        <v>52</v>
      </c>
      <c r="X14" s="19">
        <v>10.0</v>
      </c>
      <c r="Y14" s="19">
        <v>11.0</v>
      </c>
      <c r="Z14" s="19">
        <v>1.0</v>
      </c>
      <c r="AA14" s="18">
        <f t="shared" si="8"/>
        <v>22</v>
      </c>
      <c r="AB14" s="19">
        <v>5.0</v>
      </c>
      <c r="AC14" s="19">
        <v>3.0</v>
      </c>
      <c r="AD14" s="19">
        <v>0.0</v>
      </c>
      <c r="AE14" s="18">
        <f t="shared" si="9"/>
        <v>8</v>
      </c>
      <c r="AF14" s="19">
        <v>8.0</v>
      </c>
      <c r="AG14" s="19">
        <v>14.0</v>
      </c>
      <c r="AH14" s="18">
        <v>0.0</v>
      </c>
      <c r="AI14" s="18">
        <f t="shared" si="10"/>
        <v>22</v>
      </c>
      <c r="AJ14" s="18">
        <f t="shared" ref="AJ14:AK14" si="18">B14+F14+I14+M14+P14+T14+X14+AB14+AF14</f>
        <v>64</v>
      </c>
      <c r="AK14" s="18">
        <f t="shared" si="18"/>
        <v>72</v>
      </c>
      <c r="AL14" s="18">
        <f t="shared" si="12"/>
        <v>1</v>
      </c>
      <c r="AM14" s="18">
        <f t="shared" si="13"/>
        <v>137</v>
      </c>
    </row>
    <row r="15">
      <c r="A15" s="10" t="s">
        <v>27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>
        <f t="shared" si="6"/>
        <v>0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>
      <c r="A16" s="12" t="s">
        <v>28</v>
      </c>
      <c r="B16" s="14">
        <v>0.0</v>
      </c>
      <c r="C16" s="13">
        <v>0.0</v>
      </c>
      <c r="D16" s="14">
        <v>0.0</v>
      </c>
      <c r="E16" s="14">
        <f t="shared" ref="E16:E18" si="20">SUM(B16:D16)</f>
        <v>0</v>
      </c>
      <c r="F16" s="13">
        <v>19.0</v>
      </c>
      <c r="G16" s="13">
        <v>16.0</v>
      </c>
      <c r="H16" s="14">
        <f t="shared" ref="H16:H18" si="21">SUM(F16:G16)</f>
        <v>35</v>
      </c>
      <c r="I16" s="13">
        <v>35.0</v>
      </c>
      <c r="J16" s="13">
        <v>11.0</v>
      </c>
      <c r="K16" s="14">
        <v>0.0</v>
      </c>
      <c r="L16" s="14">
        <f t="shared" ref="L16:L18" si="22">SUM(I16:K16)</f>
        <v>46</v>
      </c>
      <c r="M16" s="14">
        <v>0.0</v>
      </c>
      <c r="N16" s="14">
        <v>0.0</v>
      </c>
      <c r="O16" s="14">
        <f t="shared" ref="O16:O18" si="23">M16+N16</f>
        <v>0</v>
      </c>
      <c r="P16" s="13">
        <v>27.0</v>
      </c>
      <c r="Q16" s="13">
        <v>17.0</v>
      </c>
      <c r="R16" s="13">
        <v>0.0</v>
      </c>
      <c r="S16" s="14">
        <f t="shared" si="6"/>
        <v>44</v>
      </c>
      <c r="T16" s="13">
        <v>99.0</v>
      </c>
      <c r="U16" s="13">
        <v>135.0</v>
      </c>
      <c r="V16" s="14">
        <v>0.0</v>
      </c>
      <c r="W16" s="14">
        <f t="shared" ref="W16:W18" si="24">SUM(T16:V16)</f>
        <v>234</v>
      </c>
      <c r="X16" s="13">
        <v>5.0</v>
      </c>
      <c r="Y16" s="13">
        <v>1.0</v>
      </c>
      <c r="Z16" s="14">
        <v>1.0</v>
      </c>
      <c r="AA16" s="14">
        <f t="shared" ref="AA16:AA18" si="25">SUM(X16:Z16)</f>
        <v>7</v>
      </c>
      <c r="AB16" s="13">
        <v>13.0</v>
      </c>
      <c r="AC16" s="13">
        <v>4.0</v>
      </c>
      <c r="AD16" s="13">
        <v>0.0</v>
      </c>
      <c r="AE16" s="14">
        <f t="shared" ref="AE16:AE18" si="26">SUM(AB16:AC16)</f>
        <v>17</v>
      </c>
      <c r="AF16" s="13">
        <v>131.0</v>
      </c>
      <c r="AG16" s="13">
        <v>81.0</v>
      </c>
      <c r="AH16" s="13">
        <v>4.0</v>
      </c>
      <c r="AI16" s="14">
        <f t="shared" ref="AI16:AI18" si="27">SUM(AF16:AH16)</f>
        <v>216</v>
      </c>
      <c r="AJ16" s="14">
        <f t="shared" ref="AJ16:AK16" si="19">B16+F16+I16+M16+P16+T16+X16+AB16+AF16</f>
        <v>329</v>
      </c>
      <c r="AK16" s="14">
        <f t="shared" si="19"/>
        <v>265</v>
      </c>
      <c r="AL16" s="14">
        <f>D16+K16+R16+V16+Z16+AH16</f>
        <v>5</v>
      </c>
      <c r="AM16" s="14">
        <f t="shared" ref="AM16:AM18" si="29">SUM(AJ16:AL16)</f>
        <v>599</v>
      </c>
    </row>
    <row r="17">
      <c r="A17" s="12" t="s">
        <v>29</v>
      </c>
      <c r="B17" s="13">
        <v>1.0</v>
      </c>
      <c r="C17" s="14">
        <v>0.0</v>
      </c>
      <c r="D17" s="14">
        <v>0.0</v>
      </c>
      <c r="E17" s="14">
        <f t="shared" si="20"/>
        <v>1</v>
      </c>
      <c r="F17" s="13">
        <v>29.0</v>
      </c>
      <c r="G17" s="14">
        <v>20.0</v>
      </c>
      <c r="H17" s="14">
        <f t="shared" si="21"/>
        <v>49</v>
      </c>
      <c r="I17" s="13">
        <v>48.0</v>
      </c>
      <c r="J17" s="14">
        <v>17.0</v>
      </c>
      <c r="K17" s="14">
        <v>0.0</v>
      </c>
      <c r="L17" s="14">
        <f t="shared" si="22"/>
        <v>65</v>
      </c>
      <c r="M17" s="13">
        <v>0.0</v>
      </c>
      <c r="N17" s="14">
        <v>0.0</v>
      </c>
      <c r="O17" s="14">
        <f t="shared" si="23"/>
        <v>0</v>
      </c>
      <c r="P17" s="13">
        <v>43.0</v>
      </c>
      <c r="Q17" s="13">
        <v>17.0</v>
      </c>
      <c r="R17" s="13">
        <v>1.0</v>
      </c>
      <c r="S17" s="13">
        <v>61.0</v>
      </c>
      <c r="T17" s="13">
        <v>240.0</v>
      </c>
      <c r="U17" s="13">
        <v>280.0</v>
      </c>
      <c r="V17" s="14">
        <v>0.0</v>
      </c>
      <c r="W17" s="14">
        <f t="shared" si="24"/>
        <v>520</v>
      </c>
      <c r="X17" s="13">
        <v>9.0</v>
      </c>
      <c r="Y17" s="13">
        <v>4.0</v>
      </c>
      <c r="Z17" s="13">
        <v>0.0</v>
      </c>
      <c r="AA17" s="14">
        <f t="shared" si="25"/>
        <v>13</v>
      </c>
      <c r="AB17" s="13">
        <v>9.0</v>
      </c>
      <c r="AC17" s="13">
        <v>6.0</v>
      </c>
      <c r="AD17" s="13">
        <v>0.0</v>
      </c>
      <c r="AE17" s="14">
        <f t="shared" si="26"/>
        <v>15</v>
      </c>
      <c r="AF17" s="13">
        <v>198.0</v>
      </c>
      <c r="AG17" s="13">
        <v>89.0</v>
      </c>
      <c r="AH17" s="13">
        <v>1.0</v>
      </c>
      <c r="AI17" s="14">
        <f t="shared" si="27"/>
        <v>288</v>
      </c>
      <c r="AJ17" s="14">
        <f t="shared" ref="AJ17:AK17" si="28">B17+F17+I17+M17+P17+T17+X17+AB17+AF17</f>
        <v>577</v>
      </c>
      <c r="AK17" s="14">
        <f t="shared" si="28"/>
        <v>433</v>
      </c>
      <c r="AL17" s="14">
        <f>D17+Z17+AH17+R17</f>
        <v>2</v>
      </c>
      <c r="AM17" s="14">
        <f t="shared" si="29"/>
        <v>1012</v>
      </c>
    </row>
    <row r="18">
      <c r="A18" s="12" t="s">
        <v>30</v>
      </c>
      <c r="B18" s="14">
        <v>0.0</v>
      </c>
      <c r="C18" s="14">
        <v>0.0</v>
      </c>
      <c r="D18" s="14">
        <v>0.0</v>
      </c>
      <c r="E18" s="14">
        <f t="shared" si="20"/>
        <v>0</v>
      </c>
      <c r="F18" s="14">
        <v>0.0</v>
      </c>
      <c r="G18" s="14">
        <v>0.0</v>
      </c>
      <c r="H18" s="14">
        <f t="shared" si="21"/>
        <v>0</v>
      </c>
      <c r="I18" s="13">
        <v>0.0</v>
      </c>
      <c r="J18" s="14">
        <v>0.0</v>
      </c>
      <c r="K18" s="14">
        <v>0.0</v>
      </c>
      <c r="L18" s="14">
        <f t="shared" si="22"/>
        <v>0</v>
      </c>
      <c r="M18" s="14">
        <v>0.0</v>
      </c>
      <c r="N18" s="14">
        <v>0.0</v>
      </c>
      <c r="O18" s="14">
        <f t="shared" si="23"/>
        <v>0</v>
      </c>
      <c r="P18" s="13">
        <v>1.0</v>
      </c>
      <c r="Q18" s="14">
        <v>0.0</v>
      </c>
      <c r="R18" s="14">
        <v>0.0</v>
      </c>
      <c r="S18" s="14">
        <f>P18+Q18+R18</f>
        <v>1</v>
      </c>
      <c r="T18" s="14">
        <v>1.0</v>
      </c>
      <c r="U18" s="14">
        <v>1.0</v>
      </c>
      <c r="V18" s="14">
        <v>0.0</v>
      </c>
      <c r="W18" s="14">
        <f t="shared" si="24"/>
        <v>2</v>
      </c>
      <c r="X18" s="13">
        <v>0.0</v>
      </c>
      <c r="Y18" s="13">
        <v>1.0</v>
      </c>
      <c r="Z18" s="14">
        <v>0.0</v>
      </c>
      <c r="AA18" s="14">
        <f t="shared" si="25"/>
        <v>1</v>
      </c>
      <c r="AB18" s="14">
        <v>0.0</v>
      </c>
      <c r="AC18" s="14">
        <v>0.0</v>
      </c>
      <c r="AD18" s="13">
        <v>0.0</v>
      </c>
      <c r="AE18" s="14">
        <f t="shared" si="26"/>
        <v>0</v>
      </c>
      <c r="AF18" s="13">
        <v>3.0</v>
      </c>
      <c r="AG18" s="13">
        <v>1.0</v>
      </c>
      <c r="AH18" s="14">
        <v>0.0</v>
      </c>
      <c r="AI18" s="14">
        <f t="shared" si="27"/>
        <v>4</v>
      </c>
      <c r="AJ18" s="14">
        <f t="shared" ref="AJ18:AK18" si="30">B18+F18+I18+M18+P18+T18+X18+AB18+AF18</f>
        <v>5</v>
      </c>
      <c r="AK18" s="14">
        <f t="shared" si="30"/>
        <v>3</v>
      </c>
      <c r="AL18" s="14">
        <f>D18+Z18+AH18</f>
        <v>0</v>
      </c>
      <c r="AM18" s="14">
        <f t="shared" si="29"/>
        <v>8</v>
      </c>
    </row>
    <row r="19">
      <c r="A19" s="20" t="s">
        <v>31</v>
      </c>
      <c r="B19" s="21">
        <f t="shared" ref="B19:AC19" si="31">B8+B9+B10+B11+B12+B13+B14+B16+B17+B18</f>
        <v>4</v>
      </c>
      <c r="C19" s="21">
        <f t="shared" si="31"/>
        <v>8</v>
      </c>
      <c r="D19" s="21">
        <f t="shared" si="31"/>
        <v>0</v>
      </c>
      <c r="E19" s="21">
        <f t="shared" si="31"/>
        <v>12</v>
      </c>
      <c r="F19" s="21">
        <f t="shared" si="31"/>
        <v>902</v>
      </c>
      <c r="G19" s="21">
        <f t="shared" si="31"/>
        <v>866</v>
      </c>
      <c r="H19" s="21">
        <f t="shared" si="31"/>
        <v>1768</v>
      </c>
      <c r="I19" s="21">
        <f t="shared" si="31"/>
        <v>1117</v>
      </c>
      <c r="J19" s="21">
        <f t="shared" si="31"/>
        <v>636</v>
      </c>
      <c r="K19" s="21">
        <f t="shared" si="31"/>
        <v>0</v>
      </c>
      <c r="L19" s="22">
        <f t="shared" si="31"/>
        <v>1753</v>
      </c>
      <c r="M19" s="21">
        <f t="shared" si="31"/>
        <v>4</v>
      </c>
      <c r="N19" s="21">
        <f t="shared" si="31"/>
        <v>1</v>
      </c>
      <c r="O19" s="21">
        <f t="shared" si="31"/>
        <v>5</v>
      </c>
      <c r="P19" s="22">
        <f t="shared" si="31"/>
        <v>1332</v>
      </c>
      <c r="Q19" s="21">
        <f t="shared" si="31"/>
        <v>735</v>
      </c>
      <c r="R19" s="21">
        <f t="shared" si="31"/>
        <v>1</v>
      </c>
      <c r="S19" s="22">
        <f t="shared" si="31"/>
        <v>2068</v>
      </c>
      <c r="T19" s="21">
        <f t="shared" si="31"/>
        <v>637</v>
      </c>
      <c r="U19" s="21">
        <f t="shared" si="31"/>
        <v>925</v>
      </c>
      <c r="V19" s="21">
        <f t="shared" si="31"/>
        <v>0</v>
      </c>
      <c r="W19" s="22">
        <f t="shared" si="31"/>
        <v>1562</v>
      </c>
      <c r="X19" s="21">
        <f t="shared" si="31"/>
        <v>198</v>
      </c>
      <c r="Y19" s="21">
        <f t="shared" si="31"/>
        <v>134</v>
      </c>
      <c r="Z19" s="21">
        <f t="shared" si="31"/>
        <v>2</v>
      </c>
      <c r="AA19" s="21">
        <f t="shared" si="31"/>
        <v>334</v>
      </c>
      <c r="AB19" s="21">
        <f t="shared" si="31"/>
        <v>271</v>
      </c>
      <c r="AC19" s="21">
        <f t="shared" si="31"/>
        <v>175</v>
      </c>
      <c r="AD19" s="23">
        <f>SUM(AD16:AD18)</f>
        <v>0</v>
      </c>
      <c r="AE19" s="21">
        <f t="shared" ref="AE19:AI19" si="32">AE8+AE9+AE10+AE11+AE12+AE13+AE14+AE16+AE17+AE18</f>
        <v>446</v>
      </c>
      <c r="AF19" s="22">
        <f t="shared" si="32"/>
        <v>2095</v>
      </c>
      <c r="AG19" s="21">
        <f t="shared" si="32"/>
        <v>1529</v>
      </c>
      <c r="AH19" s="21">
        <f t="shared" si="32"/>
        <v>6</v>
      </c>
      <c r="AI19" s="22">
        <f t="shared" si="32"/>
        <v>3630</v>
      </c>
      <c r="AJ19" s="22">
        <f t="shared" ref="AJ19:AM19" si="33">SUM(AJ8:AJ18)</f>
        <v>6560</v>
      </c>
      <c r="AK19" s="22">
        <f t="shared" si="33"/>
        <v>5009</v>
      </c>
      <c r="AL19" s="22">
        <f t="shared" si="33"/>
        <v>9</v>
      </c>
      <c r="AM19" s="22">
        <f t="shared" si="33"/>
        <v>11578</v>
      </c>
    </row>
    <row r="20">
      <c r="A20" s="10" t="s">
        <v>32</v>
      </c>
      <c r="B20" s="24"/>
      <c r="C20" s="24"/>
      <c r="D20" s="24"/>
      <c r="E20" s="14"/>
      <c r="F20" s="24"/>
      <c r="G20" s="24"/>
      <c r="H20" s="14"/>
      <c r="I20" s="24"/>
      <c r="J20" s="24"/>
      <c r="K20" s="24"/>
      <c r="L20" s="14"/>
      <c r="M20" s="24"/>
      <c r="N20" s="24"/>
      <c r="O20" s="14"/>
      <c r="P20" s="24"/>
      <c r="Q20" s="24"/>
      <c r="R20" s="24"/>
      <c r="S20" s="14"/>
      <c r="T20" s="24"/>
      <c r="U20" s="24"/>
      <c r="V20" s="24"/>
      <c r="W20" s="14"/>
      <c r="X20" s="24"/>
      <c r="Y20" s="24"/>
      <c r="Z20" s="24"/>
      <c r="AA20" s="14"/>
      <c r="AB20" s="24"/>
      <c r="AC20" s="24"/>
      <c r="AD20" s="24"/>
      <c r="AE20" s="14"/>
      <c r="AF20" s="24"/>
      <c r="AG20" s="24"/>
      <c r="AH20" s="24"/>
      <c r="AI20" s="14"/>
      <c r="AJ20" s="24"/>
      <c r="AK20" s="24"/>
      <c r="AL20" s="24"/>
      <c r="AM20" s="14"/>
    </row>
    <row r="21" ht="15.75" customHeight="1">
      <c r="A21" s="10" t="s">
        <v>19</v>
      </c>
      <c r="B21" s="24"/>
      <c r="C21" s="24"/>
      <c r="D21" s="24"/>
      <c r="E21" s="14"/>
      <c r="F21" s="24"/>
      <c r="G21" s="24"/>
      <c r="H21" s="14"/>
      <c r="I21" s="24"/>
      <c r="J21" s="24"/>
      <c r="K21" s="24"/>
      <c r="L21" s="14"/>
      <c r="M21" s="24"/>
      <c r="N21" s="24"/>
      <c r="O21" s="14"/>
      <c r="P21" s="24"/>
      <c r="Q21" s="24"/>
      <c r="R21" s="24"/>
      <c r="S21" s="14"/>
      <c r="T21" s="24"/>
      <c r="U21" s="24"/>
      <c r="V21" s="24"/>
      <c r="W21" s="14"/>
      <c r="X21" s="24"/>
      <c r="Y21" s="24"/>
      <c r="Z21" s="24"/>
      <c r="AA21" s="14"/>
      <c r="AB21" s="24"/>
      <c r="AC21" s="24"/>
      <c r="AD21" s="24"/>
      <c r="AE21" s="14"/>
      <c r="AF21" s="24"/>
      <c r="AG21" s="24"/>
      <c r="AH21" s="24"/>
      <c r="AI21" s="14"/>
      <c r="AJ21" s="24"/>
      <c r="AK21" s="24"/>
      <c r="AL21" s="24"/>
      <c r="AM21" s="14"/>
    </row>
    <row r="22" ht="15.75" customHeight="1">
      <c r="A22" s="25" t="s">
        <v>20</v>
      </c>
      <c r="B22" s="25">
        <v>0.0</v>
      </c>
      <c r="C22" s="25">
        <v>0.0</v>
      </c>
      <c r="D22" s="14">
        <v>0.0</v>
      </c>
      <c r="E22" s="14">
        <f t="shared" ref="E22:E32" si="35">SUM(B22:D22)</f>
        <v>0</v>
      </c>
      <c r="F22" s="16">
        <v>1.0</v>
      </c>
      <c r="G22" s="16">
        <v>5.0</v>
      </c>
      <c r="H22" s="14">
        <f t="shared" ref="H22:H32" si="36">SUM(F22:G22)</f>
        <v>6</v>
      </c>
      <c r="I22" s="16">
        <v>8.0</v>
      </c>
      <c r="J22" s="16">
        <v>10.0</v>
      </c>
      <c r="K22" s="25">
        <v>0.0</v>
      </c>
      <c r="L22" s="14">
        <f t="shared" ref="L22:L28" si="37">SUM(I22:J22)</f>
        <v>18</v>
      </c>
      <c r="M22" s="25">
        <v>0.0</v>
      </c>
      <c r="N22" s="25">
        <v>0.0</v>
      </c>
      <c r="O22" s="14">
        <f t="shared" ref="O22:O28" si="38">SUM(M22)</f>
        <v>0</v>
      </c>
      <c r="P22" s="16">
        <v>4.0</v>
      </c>
      <c r="Q22" s="16">
        <v>11.0</v>
      </c>
      <c r="R22" s="25">
        <v>0.0</v>
      </c>
      <c r="S22" s="14">
        <f t="shared" ref="S22:S28" si="39">SUM(P22:Q22)</f>
        <v>15</v>
      </c>
      <c r="T22" s="16">
        <v>0.0</v>
      </c>
      <c r="U22" s="25">
        <v>0.0</v>
      </c>
      <c r="V22" s="14">
        <v>0.0</v>
      </c>
      <c r="W22" s="14">
        <f t="shared" ref="W22:W32" si="40">SUM(T22:V22)</f>
        <v>0</v>
      </c>
      <c r="X22" s="16">
        <v>1.0</v>
      </c>
      <c r="Y22" s="16">
        <v>0.0</v>
      </c>
      <c r="Z22" s="25">
        <v>0.0</v>
      </c>
      <c r="AA22" s="14">
        <f t="shared" ref="AA22:AA32" si="41">SUM(X22:Z22)</f>
        <v>1</v>
      </c>
      <c r="AB22" s="16">
        <v>1.0</v>
      </c>
      <c r="AC22" s="16">
        <v>1.0</v>
      </c>
      <c r="AD22" s="16">
        <v>0.0</v>
      </c>
      <c r="AE22" s="14">
        <f t="shared" ref="AE22:AE30" si="42">SUM(AB22:AC22)</f>
        <v>2</v>
      </c>
      <c r="AF22" s="16">
        <v>7.0</v>
      </c>
      <c r="AG22" s="16">
        <v>8.0</v>
      </c>
      <c r="AH22" s="25">
        <v>0.0</v>
      </c>
      <c r="AI22" s="14">
        <f t="shared" ref="AI22:AI32" si="43">SUM(AF22:AH22)</f>
        <v>15</v>
      </c>
      <c r="AJ22" s="14">
        <f t="shared" ref="AJ22:AK22" si="34">B22+F22+I22+M22+P22+T22+X22+AB22+AF22</f>
        <v>22</v>
      </c>
      <c r="AK22" s="14">
        <f t="shared" si="34"/>
        <v>35</v>
      </c>
      <c r="AL22" s="14">
        <f t="shared" ref="AL22:AL29" si="45">D22+K22+R22+V22+Z22+AH22</f>
        <v>0</v>
      </c>
      <c r="AM22" s="14">
        <f t="shared" ref="AM22:AM32" si="46">SUM(AJ22:AL22)</f>
        <v>57</v>
      </c>
    </row>
    <row r="23" ht="15.75" customHeight="1">
      <c r="A23" s="25" t="s">
        <v>21</v>
      </c>
      <c r="B23" s="25">
        <v>0.0</v>
      </c>
      <c r="C23" s="25">
        <v>0.0</v>
      </c>
      <c r="D23" s="14">
        <v>0.0</v>
      </c>
      <c r="E23" s="14">
        <f t="shared" si="35"/>
        <v>0</v>
      </c>
      <c r="F23" s="16">
        <v>14.0</v>
      </c>
      <c r="G23" s="16">
        <v>23.0</v>
      </c>
      <c r="H23" s="14">
        <f t="shared" si="36"/>
        <v>37</v>
      </c>
      <c r="I23" s="16">
        <v>34.0</v>
      </c>
      <c r="J23" s="16">
        <v>31.0</v>
      </c>
      <c r="K23" s="25">
        <v>0.0</v>
      </c>
      <c r="L23" s="14">
        <f t="shared" si="37"/>
        <v>65</v>
      </c>
      <c r="M23" s="25">
        <v>0.0</v>
      </c>
      <c r="N23" s="25">
        <v>0.0</v>
      </c>
      <c r="O23" s="14">
        <f t="shared" si="38"/>
        <v>0</v>
      </c>
      <c r="P23" s="16">
        <v>35.0</v>
      </c>
      <c r="Q23" s="16">
        <v>23.0</v>
      </c>
      <c r="R23" s="25">
        <v>0.0</v>
      </c>
      <c r="S23" s="14">
        <f t="shared" si="39"/>
        <v>58</v>
      </c>
      <c r="T23" s="25">
        <v>0.0</v>
      </c>
      <c r="U23" s="16">
        <v>2.0</v>
      </c>
      <c r="V23" s="14">
        <v>0.0</v>
      </c>
      <c r="W23" s="14">
        <f t="shared" si="40"/>
        <v>2</v>
      </c>
      <c r="X23" s="16">
        <v>4.0</v>
      </c>
      <c r="Y23" s="16">
        <v>4.0</v>
      </c>
      <c r="Z23" s="25">
        <v>0.0</v>
      </c>
      <c r="AA23" s="14">
        <f t="shared" si="41"/>
        <v>8</v>
      </c>
      <c r="AB23" s="25">
        <v>7.0</v>
      </c>
      <c r="AC23" s="16">
        <v>3.0</v>
      </c>
      <c r="AD23" s="16">
        <v>0.0</v>
      </c>
      <c r="AE23" s="14">
        <f t="shared" si="42"/>
        <v>10</v>
      </c>
      <c r="AF23" s="16">
        <v>26.0</v>
      </c>
      <c r="AG23" s="16">
        <v>25.0</v>
      </c>
      <c r="AH23" s="25">
        <v>0.0</v>
      </c>
      <c r="AI23" s="14">
        <f t="shared" si="43"/>
        <v>51</v>
      </c>
      <c r="AJ23" s="14">
        <f t="shared" ref="AJ23:AK23" si="44">B23+F23+I23+M23+P23+T23+X23+AB23+AF23</f>
        <v>120</v>
      </c>
      <c r="AK23" s="14">
        <f t="shared" si="44"/>
        <v>111</v>
      </c>
      <c r="AL23" s="14">
        <f t="shared" si="45"/>
        <v>0</v>
      </c>
      <c r="AM23" s="14">
        <f t="shared" si="46"/>
        <v>231</v>
      </c>
    </row>
    <row r="24" ht="15.75" customHeight="1">
      <c r="A24" s="25" t="s">
        <v>22</v>
      </c>
      <c r="B24" s="25">
        <v>0.0</v>
      </c>
      <c r="C24" s="25">
        <v>0.0</v>
      </c>
      <c r="D24" s="13">
        <v>1.0</v>
      </c>
      <c r="E24" s="14">
        <f t="shared" si="35"/>
        <v>1</v>
      </c>
      <c r="F24" s="16">
        <v>16.0</v>
      </c>
      <c r="G24" s="16">
        <v>27.0</v>
      </c>
      <c r="H24" s="14">
        <f t="shared" si="36"/>
        <v>43</v>
      </c>
      <c r="I24" s="16">
        <v>58.0</v>
      </c>
      <c r="J24" s="16">
        <v>39.0</v>
      </c>
      <c r="K24" s="25">
        <v>0.0</v>
      </c>
      <c r="L24" s="14">
        <f t="shared" si="37"/>
        <v>97</v>
      </c>
      <c r="M24" s="25">
        <v>0.0</v>
      </c>
      <c r="N24" s="25">
        <v>0.0</v>
      </c>
      <c r="O24" s="14">
        <f t="shared" si="38"/>
        <v>0</v>
      </c>
      <c r="P24" s="16">
        <v>60.0</v>
      </c>
      <c r="Q24" s="16">
        <v>24.0</v>
      </c>
      <c r="R24" s="25">
        <v>0.0</v>
      </c>
      <c r="S24" s="14">
        <f t="shared" si="39"/>
        <v>84</v>
      </c>
      <c r="T24" s="25">
        <v>0.0</v>
      </c>
      <c r="U24" s="16">
        <v>4.0</v>
      </c>
      <c r="V24" s="14">
        <v>0.0</v>
      </c>
      <c r="W24" s="14">
        <f t="shared" si="40"/>
        <v>4</v>
      </c>
      <c r="X24" s="25">
        <v>7.0</v>
      </c>
      <c r="Y24" s="16">
        <v>13.0</v>
      </c>
      <c r="Z24" s="25">
        <v>0.0</v>
      </c>
      <c r="AA24" s="14">
        <f t="shared" si="41"/>
        <v>20</v>
      </c>
      <c r="AB24" s="16">
        <v>9.0</v>
      </c>
      <c r="AC24" s="16">
        <v>10.0</v>
      </c>
      <c r="AD24" s="16">
        <v>0.0</v>
      </c>
      <c r="AE24" s="14">
        <f t="shared" si="42"/>
        <v>19</v>
      </c>
      <c r="AF24" s="16">
        <v>50.0</v>
      </c>
      <c r="AG24" s="16">
        <v>51.0</v>
      </c>
      <c r="AH24" s="16">
        <v>0.0</v>
      </c>
      <c r="AI24" s="14">
        <f t="shared" si="43"/>
        <v>101</v>
      </c>
      <c r="AJ24" s="14">
        <f t="shared" ref="AJ24:AK24" si="47">B24+F24+I24+M24+P24+T24+X24+AB24+AF24</f>
        <v>200</v>
      </c>
      <c r="AK24" s="14">
        <f t="shared" si="47"/>
        <v>168</v>
      </c>
      <c r="AL24" s="14">
        <f t="shared" si="45"/>
        <v>1</v>
      </c>
      <c r="AM24" s="14">
        <f t="shared" si="46"/>
        <v>369</v>
      </c>
    </row>
    <row r="25" ht="15.75" customHeight="1">
      <c r="A25" s="25" t="s">
        <v>23</v>
      </c>
      <c r="B25" s="25">
        <v>0.0</v>
      </c>
      <c r="C25" s="16">
        <v>0.0</v>
      </c>
      <c r="D25" s="14">
        <v>0.0</v>
      </c>
      <c r="E25" s="14">
        <f t="shared" si="35"/>
        <v>0</v>
      </c>
      <c r="F25" s="16">
        <v>24.0</v>
      </c>
      <c r="G25" s="16">
        <v>33.0</v>
      </c>
      <c r="H25" s="14">
        <f t="shared" si="36"/>
        <v>57</v>
      </c>
      <c r="I25" s="16">
        <v>87.0</v>
      </c>
      <c r="J25" s="16">
        <v>44.0</v>
      </c>
      <c r="K25" s="25">
        <v>0.0</v>
      </c>
      <c r="L25" s="14">
        <f t="shared" si="37"/>
        <v>131</v>
      </c>
      <c r="M25" s="25">
        <v>0.0</v>
      </c>
      <c r="N25" s="25">
        <v>0.0</v>
      </c>
      <c r="O25" s="14">
        <f t="shared" si="38"/>
        <v>0</v>
      </c>
      <c r="P25" s="16">
        <v>52.0</v>
      </c>
      <c r="Q25" s="16">
        <v>31.0</v>
      </c>
      <c r="R25" s="25">
        <v>0.0</v>
      </c>
      <c r="S25" s="14">
        <f t="shared" si="39"/>
        <v>83</v>
      </c>
      <c r="T25" s="16">
        <v>1.0</v>
      </c>
      <c r="U25" s="16">
        <v>2.0</v>
      </c>
      <c r="V25" s="14">
        <v>0.0</v>
      </c>
      <c r="W25" s="14">
        <f t="shared" si="40"/>
        <v>3</v>
      </c>
      <c r="X25" s="16">
        <v>18.0</v>
      </c>
      <c r="Y25" s="16">
        <v>9.0</v>
      </c>
      <c r="Z25" s="25">
        <v>0.0</v>
      </c>
      <c r="AA25" s="14">
        <f t="shared" si="41"/>
        <v>27</v>
      </c>
      <c r="AB25" s="16">
        <v>7.0</v>
      </c>
      <c r="AC25" s="16">
        <v>8.0</v>
      </c>
      <c r="AD25" s="16">
        <v>0.0</v>
      </c>
      <c r="AE25" s="14">
        <f t="shared" si="42"/>
        <v>15</v>
      </c>
      <c r="AF25" s="16">
        <v>63.0</v>
      </c>
      <c r="AG25" s="16">
        <v>63.0</v>
      </c>
      <c r="AH25" s="25">
        <v>0.0</v>
      </c>
      <c r="AI25" s="14">
        <f t="shared" si="43"/>
        <v>126</v>
      </c>
      <c r="AJ25" s="14">
        <f t="shared" ref="AJ25:AK25" si="48">B25+F25+I25+M25+P25+T25+X25+AB25+AF25</f>
        <v>252</v>
      </c>
      <c r="AK25" s="14">
        <f t="shared" si="48"/>
        <v>190</v>
      </c>
      <c r="AL25" s="14">
        <f t="shared" si="45"/>
        <v>0</v>
      </c>
      <c r="AM25" s="14">
        <f t="shared" si="46"/>
        <v>442</v>
      </c>
    </row>
    <row r="26" ht="15.75" customHeight="1">
      <c r="A26" s="25" t="s">
        <v>24</v>
      </c>
      <c r="B26" s="25">
        <v>0.0</v>
      </c>
      <c r="C26" s="16">
        <v>0.0</v>
      </c>
      <c r="D26" s="14">
        <v>0.0</v>
      </c>
      <c r="E26" s="14">
        <f t="shared" si="35"/>
        <v>0</v>
      </c>
      <c r="F26" s="16">
        <v>48.0</v>
      </c>
      <c r="G26" s="16">
        <v>57.0</v>
      </c>
      <c r="H26" s="14">
        <f t="shared" si="36"/>
        <v>105</v>
      </c>
      <c r="I26" s="25">
        <v>105.0</v>
      </c>
      <c r="J26" s="16">
        <v>67.0</v>
      </c>
      <c r="K26" s="25">
        <v>0.0</v>
      </c>
      <c r="L26" s="14">
        <f t="shared" si="37"/>
        <v>172</v>
      </c>
      <c r="M26" s="25">
        <v>0.0</v>
      </c>
      <c r="N26" s="16">
        <v>1.0</v>
      </c>
      <c r="O26" s="14">
        <f t="shared" si="38"/>
        <v>0</v>
      </c>
      <c r="P26" s="16">
        <v>86.0</v>
      </c>
      <c r="Q26" s="16">
        <v>57.0</v>
      </c>
      <c r="R26" s="25">
        <v>0.0</v>
      </c>
      <c r="S26" s="14">
        <f t="shared" si="39"/>
        <v>143</v>
      </c>
      <c r="T26" s="16">
        <v>12.0</v>
      </c>
      <c r="U26" s="16">
        <v>14.0</v>
      </c>
      <c r="V26" s="14">
        <v>0.0</v>
      </c>
      <c r="W26" s="14">
        <f t="shared" si="40"/>
        <v>26</v>
      </c>
      <c r="X26" s="16">
        <v>16.0</v>
      </c>
      <c r="Y26" s="16">
        <v>13.0</v>
      </c>
      <c r="Z26" s="25">
        <v>2.0</v>
      </c>
      <c r="AA26" s="14">
        <f t="shared" si="41"/>
        <v>31</v>
      </c>
      <c r="AB26" s="16">
        <v>18.0</v>
      </c>
      <c r="AC26" s="16">
        <v>8.0</v>
      </c>
      <c r="AD26" s="16">
        <v>0.0</v>
      </c>
      <c r="AE26" s="14">
        <f t="shared" si="42"/>
        <v>26</v>
      </c>
      <c r="AF26" s="16">
        <v>140.0</v>
      </c>
      <c r="AG26" s="16">
        <v>121.0</v>
      </c>
      <c r="AH26" s="25">
        <v>1.0</v>
      </c>
      <c r="AI26" s="14">
        <f t="shared" si="43"/>
        <v>262</v>
      </c>
      <c r="AJ26" s="14">
        <f t="shared" ref="AJ26:AK26" si="49">B26+F26+I26+M26+P26+T26+X26+AB26+AF26</f>
        <v>425</v>
      </c>
      <c r="AK26" s="14">
        <f t="shared" si="49"/>
        <v>338</v>
      </c>
      <c r="AL26" s="14">
        <f t="shared" si="45"/>
        <v>3</v>
      </c>
      <c r="AM26" s="14">
        <f t="shared" si="46"/>
        <v>766</v>
      </c>
    </row>
    <row r="27" ht="15.75" customHeight="1">
      <c r="A27" s="25" t="s">
        <v>26</v>
      </c>
      <c r="B27" s="25">
        <v>0.0</v>
      </c>
      <c r="C27" s="25">
        <v>0.0</v>
      </c>
      <c r="D27" s="14">
        <v>0.0</v>
      </c>
      <c r="E27" s="14">
        <f t="shared" si="35"/>
        <v>0</v>
      </c>
      <c r="F27" s="16">
        <v>2.0</v>
      </c>
      <c r="G27" s="16">
        <v>1.0</v>
      </c>
      <c r="H27" s="14">
        <f t="shared" si="36"/>
        <v>3</v>
      </c>
      <c r="I27" s="16">
        <v>7.0</v>
      </c>
      <c r="J27" s="16">
        <v>5.0</v>
      </c>
      <c r="K27" s="25">
        <v>0.0</v>
      </c>
      <c r="L27" s="14">
        <f t="shared" si="37"/>
        <v>12</v>
      </c>
      <c r="M27" s="25">
        <v>0.0</v>
      </c>
      <c r="N27" s="25">
        <v>0.0</v>
      </c>
      <c r="O27" s="14">
        <f t="shared" si="38"/>
        <v>0</v>
      </c>
      <c r="P27" s="16">
        <v>2.0</v>
      </c>
      <c r="Q27" s="16">
        <v>6.0</v>
      </c>
      <c r="R27" s="25">
        <v>0.0</v>
      </c>
      <c r="S27" s="14">
        <f t="shared" si="39"/>
        <v>8</v>
      </c>
      <c r="T27" s="16">
        <v>3.0</v>
      </c>
      <c r="U27" s="16">
        <v>0.0</v>
      </c>
      <c r="V27" s="14">
        <v>0.0</v>
      </c>
      <c r="W27" s="14">
        <f t="shared" si="40"/>
        <v>3</v>
      </c>
      <c r="X27" s="16">
        <v>205.0</v>
      </c>
      <c r="Y27" s="16">
        <v>132.0</v>
      </c>
      <c r="Z27" s="16">
        <v>5.0</v>
      </c>
      <c r="AA27" s="14">
        <f t="shared" si="41"/>
        <v>342</v>
      </c>
      <c r="AB27" s="16">
        <v>1.0</v>
      </c>
      <c r="AC27" s="25">
        <v>0.0</v>
      </c>
      <c r="AD27" s="16">
        <v>0.0</v>
      </c>
      <c r="AE27" s="14">
        <f t="shared" si="42"/>
        <v>1</v>
      </c>
      <c r="AF27" s="16">
        <v>7.0</v>
      </c>
      <c r="AG27" s="25">
        <v>10.0</v>
      </c>
      <c r="AH27" s="16">
        <v>1.0</v>
      </c>
      <c r="AI27" s="14">
        <f t="shared" si="43"/>
        <v>18</v>
      </c>
      <c r="AJ27" s="14">
        <f t="shared" ref="AJ27:AK27" si="50">B27+F27+I27+M27+P27+T27+X27+AB27+AF27</f>
        <v>227</v>
      </c>
      <c r="AK27" s="14">
        <f t="shared" si="50"/>
        <v>154</v>
      </c>
      <c r="AL27" s="14">
        <f t="shared" si="45"/>
        <v>6</v>
      </c>
      <c r="AM27" s="14">
        <f t="shared" si="46"/>
        <v>387</v>
      </c>
    </row>
    <row r="28" ht="15.75" customHeight="1">
      <c r="A28" s="26" t="s">
        <v>33</v>
      </c>
      <c r="B28" s="27">
        <v>0.0</v>
      </c>
      <c r="C28" s="26">
        <v>0.0</v>
      </c>
      <c r="D28" s="18">
        <v>0.0</v>
      </c>
      <c r="E28" s="18">
        <f t="shared" si="35"/>
        <v>0</v>
      </c>
      <c r="F28" s="27">
        <v>0.0</v>
      </c>
      <c r="G28" s="27">
        <v>0.0</v>
      </c>
      <c r="H28" s="18">
        <f t="shared" si="36"/>
        <v>0</v>
      </c>
      <c r="I28" s="27">
        <v>0.0</v>
      </c>
      <c r="J28" s="27">
        <v>0.0</v>
      </c>
      <c r="K28" s="26">
        <v>0.0</v>
      </c>
      <c r="L28" s="18">
        <f t="shared" si="37"/>
        <v>0</v>
      </c>
      <c r="M28" s="26">
        <v>0.0</v>
      </c>
      <c r="N28" s="26">
        <v>0.0</v>
      </c>
      <c r="O28" s="18">
        <f t="shared" si="38"/>
        <v>0</v>
      </c>
      <c r="P28" s="27">
        <v>3.0</v>
      </c>
      <c r="Q28" s="27">
        <v>0.0</v>
      </c>
      <c r="R28" s="26">
        <v>0.0</v>
      </c>
      <c r="S28" s="18">
        <f t="shared" si="39"/>
        <v>3</v>
      </c>
      <c r="T28" s="27">
        <v>0.0</v>
      </c>
      <c r="U28" s="26">
        <v>0.0</v>
      </c>
      <c r="V28" s="18">
        <v>0.0</v>
      </c>
      <c r="W28" s="18">
        <f t="shared" si="40"/>
        <v>0</v>
      </c>
      <c r="X28" s="27">
        <v>17.0</v>
      </c>
      <c r="Y28" s="27">
        <v>2.0</v>
      </c>
      <c r="Z28" s="27">
        <v>0.0</v>
      </c>
      <c r="AA28" s="18">
        <f t="shared" si="41"/>
        <v>19</v>
      </c>
      <c r="AB28" s="27">
        <v>0.0</v>
      </c>
      <c r="AC28" s="26">
        <v>0.0</v>
      </c>
      <c r="AD28" s="16">
        <v>0.0</v>
      </c>
      <c r="AE28" s="18">
        <f t="shared" si="42"/>
        <v>0</v>
      </c>
      <c r="AF28" s="27">
        <v>1.0</v>
      </c>
      <c r="AG28" s="27">
        <v>0.0</v>
      </c>
      <c r="AH28" s="26">
        <v>0.0</v>
      </c>
      <c r="AI28" s="18">
        <f t="shared" si="43"/>
        <v>1</v>
      </c>
      <c r="AJ28" s="18">
        <f t="shared" ref="AJ28:AK28" si="51">B28+F28+I28+M28+P28+T28+X28+AB28+AF28</f>
        <v>21</v>
      </c>
      <c r="AK28" s="18">
        <f t="shared" si="51"/>
        <v>2</v>
      </c>
      <c r="AL28" s="18">
        <f t="shared" si="45"/>
        <v>0</v>
      </c>
      <c r="AM28" s="18">
        <f t="shared" si="46"/>
        <v>23</v>
      </c>
    </row>
    <row r="29" ht="15.75" customHeight="1">
      <c r="A29" s="10" t="s">
        <v>27</v>
      </c>
      <c r="B29" s="25">
        <v>0.0</v>
      </c>
      <c r="C29" s="25">
        <v>0.0</v>
      </c>
      <c r="D29" s="14">
        <v>0.0</v>
      </c>
      <c r="E29" s="14">
        <f t="shared" si="35"/>
        <v>0</v>
      </c>
      <c r="F29" s="25">
        <v>0.0</v>
      </c>
      <c r="G29" s="25">
        <v>0.0</v>
      </c>
      <c r="H29" s="14">
        <f t="shared" si="36"/>
        <v>0</v>
      </c>
      <c r="I29" s="25">
        <v>0.0</v>
      </c>
      <c r="J29" s="25">
        <v>0.0</v>
      </c>
      <c r="K29" s="25">
        <v>0.0</v>
      </c>
      <c r="L29" s="14">
        <f t="shared" ref="L29:L31" si="53">SUM(I29:K29)</f>
        <v>0</v>
      </c>
      <c r="M29" s="25">
        <v>0.0</v>
      </c>
      <c r="N29" s="25">
        <v>0.0</v>
      </c>
      <c r="O29" s="14">
        <f t="shared" ref="O29:O33" si="54">SUM(M29:N29)</f>
        <v>0</v>
      </c>
      <c r="P29" s="16">
        <v>0.0</v>
      </c>
      <c r="Q29" s="25">
        <v>0.0</v>
      </c>
      <c r="R29" s="25">
        <v>0.0</v>
      </c>
      <c r="S29" s="14">
        <f t="shared" ref="S29:S32" si="55">SUM(P29:R29)</f>
        <v>0</v>
      </c>
      <c r="T29" s="25">
        <v>0.0</v>
      </c>
      <c r="U29" s="25">
        <v>0.0</v>
      </c>
      <c r="V29" s="14">
        <v>0.0</v>
      </c>
      <c r="W29" s="14">
        <f t="shared" si="40"/>
        <v>0</v>
      </c>
      <c r="X29" s="16">
        <v>0.0</v>
      </c>
      <c r="Y29" s="16">
        <v>0.0</v>
      </c>
      <c r="Z29" s="25">
        <v>0.0</v>
      </c>
      <c r="AA29" s="14">
        <f t="shared" si="41"/>
        <v>0</v>
      </c>
      <c r="AB29" s="25">
        <v>0.0</v>
      </c>
      <c r="AC29" s="25">
        <v>0.0</v>
      </c>
      <c r="AD29" s="28">
        <v>0.0</v>
      </c>
      <c r="AE29" s="14">
        <f t="shared" si="42"/>
        <v>0</v>
      </c>
      <c r="AF29" s="16">
        <v>0.0</v>
      </c>
      <c r="AG29" s="16">
        <v>0.0</v>
      </c>
      <c r="AH29" s="25">
        <v>0.0</v>
      </c>
      <c r="AI29" s="14">
        <f t="shared" si="43"/>
        <v>0</v>
      </c>
      <c r="AJ29" s="14">
        <f t="shared" ref="AJ29:AK29" si="52">B29+F29+I29+M29+P29+T29+X29+AB29+AF29</f>
        <v>0</v>
      </c>
      <c r="AK29" s="14">
        <f t="shared" si="52"/>
        <v>0</v>
      </c>
      <c r="AL29" s="14">
        <f t="shared" si="45"/>
        <v>0</v>
      </c>
      <c r="AM29" s="14">
        <f t="shared" si="46"/>
        <v>0</v>
      </c>
    </row>
    <row r="30" ht="15.75" customHeight="1">
      <c r="A30" s="25" t="s">
        <v>28</v>
      </c>
      <c r="B30" s="25">
        <v>0.0</v>
      </c>
      <c r="C30" s="25">
        <v>0.0</v>
      </c>
      <c r="D30" s="14">
        <v>0.0</v>
      </c>
      <c r="E30" s="14">
        <f t="shared" si="35"/>
        <v>0</v>
      </c>
      <c r="F30" s="16">
        <v>20.0</v>
      </c>
      <c r="G30" s="16">
        <v>11.0</v>
      </c>
      <c r="H30" s="14">
        <f t="shared" si="36"/>
        <v>31</v>
      </c>
      <c r="I30" s="16">
        <v>31.0</v>
      </c>
      <c r="J30" s="16">
        <v>12.0</v>
      </c>
      <c r="K30" s="16">
        <v>1.0</v>
      </c>
      <c r="L30" s="14">
        <f t="shared" si="53"/>
        <v>44</v>
      </c>
      <c r="M30" s="16">
        <v>1.0</v>
      </c>
      <c r="N30" s="16">
        <v>0.0</v>
      </c>
      <c r="O30" s="14">
        <f t="shared" si="54"/>
        <v>1</v>
      </c>
      <c r="P30" s="16">
        <v>30.0</v>
      </c>
      <c r="Q30" s="16">
        <v>15.0</v>
      </c>
      <c r="R30" s="25">
        <v>0.0</v>
      </c>
      <c r="S30" s="14">
        <f t="shared" si="55"/>
        <v>45</v>
      </c>
      <c r="T30" s="16">
        <v>5.0</v>
      </c>
      <c r="U30" s="16">
        <v>5.0</v>
      </c>
      <c r="V30" s="14">
        <v>0.0</v>
      </c>
      <c r="W30" s="14">
        <f t="shared" si="40"/>
        <v>10</v>
      </c>
      <c r="X30" s="16">
        <v>7.0</v>
      </c>
      <c r="Y30" s="16">
        <v>3.0</v>
      </c>
      <c r="Z30" s="25">
        <v>0.0</v>
      </c>
      <c r="AA30" s="14">
        <f t="shared" si="41"/>
        <v>10</v>
      </c>
      <c r="AB30" s="16">
        <v>9.0</v>
      </c>
      <c r="AC30" s="16">
        <v>3.0</v>
      </c>
      <c r="AD30" s="16">
        <v>0.0</v>
      </c>
      <c r="AE30" s="14">
        <f t="shared" si="42"/>
        <v>12</v>
      </c>
      <c r="AF30" s="16">
        <v>181.0</v>
      </c>
      <c r="AG30" s="16">
        <v>60.0</v>
      </c>
      <c r="AH30" s="16">
        <v>4.0</v>
      </c>
      <c r="AI30" s="14">
        <f t="shared" si="43"/>
        <v>245</v>
      </c>
      <c r="AJ30" s="14">
        <f t="shared" ref="AJ30:AK30" si="56">B30+F30+I30+M30+P30+T30+X30+AB30+AF30</f>
        <v>284</v>
      </c>
      <c r="AK30" s="14">
        <f t="shared" si="56"/>
        <v>109</v>
      </c>
      <c r="AL30" s="13">
        <f>SUM(D30+K30+R30+V30+Z30+AD30+AH30)</f>
        <v>5</v>
      </c>
      <c r="AM30" s="14">
        <f t="shared" si="46"/>
        <v>398</v>
      </c>
    </row>
    <row r="31" ht="15.75" customHeight="1">
      <c r="A31" s="25" t="s">
        <v>29</v>
      </c>
      <c r="B31" s="25">
        <v>1.0</v>
      </c>
      <c r="C31" s="25">
        <v>0.0</v>
      </c>
      <c r="D31" s="14">
        <v>0.0</v>
      </c>
      <c r="E31" s="14">
        <f t="shared" si="35"/>
        <v>1</v>
      </c>
      <c r="F31" s="25">
        <v>67.0</v>
      </c>
      <c r="G31" s="16">
        <v>33.0</v>
      </c>
      <c r="H31" s="14">
        <f t="shared" si="36"/>
        <v>100</v>
      </c>
      <c r="I31" s="16">
        <v>105.0</v>
      </c>
      <c r="J31" s="16">
        <v>34.0</v>
      </c>
      <c r="K31" s="16">
        <v>0.0</v>
      </c>
      <c r="L31" s="14">
        <f t="shared" si="53"/>
        <v>139</v>
      </c>
      <c r="M31" s="25">
        <v>1.0</v>
      </c>
      <c r="N31" s="16">
        <v>0.0</v>
      </c>
      <c r="O31" s="14">
        <f t="shared" si="54"/>
        <v>1</v>
      </c>
      <c r="P31" s="16">
        <v>85.0</v>
      </c>
      <c r="Q31" s="16">
        <v>35.0</v>
      </c>
      <c r="R31" s="25">
        <v>0.0</v>
      </c>
      <c r="S31" s="14">
        <f t="shared" si="55"/>
        <v>120</v>
      </c>
      <c r="T31" s="16">
        <v>59.0</v>
      </c>
      <c r="U31" s="16">
        <v>60.0</v>
      </c>
      <c r="V31" s="14">
        <v>0.0</v>
      </c>
      <c r="W31" s="14">
        <f t="shared" si="40"/>
        <v>119</v>
      </c>
      <c r="X31" s="16">
        <v>16.0</v>
      </c>
      <c r="Y31" s="16">
        <v>6.0</v>
      </c>
      <c r="Z31" s="16">
        <v>1.0</v>
      </c>
      <c r="AA31" s="14">
        <f t="shared" si="41"/>
        <v>23</v>
      </c>
      <c r="AB31" s="16">
        <v>22.0</v>
      </c>
      <c r="AC31" s="16">
        <v>8.0</v>
      </c>
      <c r="AD31" s="16">
        <v>1.0</v>
      </c>
      <c r="AE31" s="14">
        <f>SUM(AB31:AD31)</f>
        <v>31</v>
      </c>
      <c r="AF31" s="16">
        <v>480.0</v>
      </c>
      <c r="AG31" s="16">
        <v>247.0</v>
      </c>
      <c r="AH31" s="16">
        <v>1.0</v>
      </c>
      <c r="AI31" s="14">
        <f t="shared" si="43"/>
        <v>728</v>
      </c>
      <c r="AJ31" s="29">
        <f t="shared" ref="AJ31:AK31" si="57">B31+F31+I31+M31+P31+T31+X31+AB31+AF31</f>
        <v>836</v>
      </c>
      <c r="AK31" s="14">
        <f t="shared" si="57"/>
        <v>423</v>
      </c>
      <c r="AL31" s="29">
        <f>D31+K31+R31+V31+Z31+AH31+AD31</f>
        <v>3</v>
      </c>
      <c r="AM31" s="15">
        <f t="shared" si="46"/>
        <v>1262</v>
      </c>
    </row>
    <row r="32" ht="15.75" customHeight="1">
      <c r="A32" s="25" t="s">
        <v>30</v>
      </c>
      <c r="B32" s="25">
        <v>0.0</v>
      </c>
      <c r="C32" s="25">
        <v>0.0</v>
      </c>
      <c r="D32" s="14">
        <v>0.0</v>
      </c>
      <c r="E32" s="14">
        <f t="shared" si="35"/>
        <v>0</v>
      </c>
      <c r="F32" s="16">
        <v>8.0</v>
      </c>
      <c r="G32" s="16">
        <v>0.0</v>
      </c>
      <c r="H32" s="14">
        <f t="shared" si="36"/>
        <v>8</v>
      </c>
      <c r="I32" s="16">
        <v>3.0</v>
      </c>
      <c r="J32" s="16">
        <v>2.0</v>
      </c>
      <c r="K32" s="25">
        <v>0.0</v>
      </c>
      <c r="L32" s="14">
        <f>SUM(I32:J32)</f>
        <v>5</v>
      </c>
      <c r="M32" s="16">
        <v>0.0</v>
      </c>
      <c r="N32" s="25">
        <v>0.0</v>
      </c>
      <c r="O32" s="14">
        <f t="shared" si="54"/>
        <v>0</v>
      </c>
      <c r="P32" s="16">
        <v>5.0</v>
      </c>
      <c r="Q32" s="16">
        <v>4.0</v>
      </c>
      <c r="R32" s="16">
        <v>0.0</v>
      </c>
      <c r="S32" s="14">
        <f t="shared" si="55"/>
        <v>9</v>
      </c>
      <c r="T32" s="16">
        <v>2.0</v>
      </c>
      <c r="U32" s="16">
        <v>1.0</v>
      </c>
      <c r="V32" s="14">
        <v>0.0</v>
      </c>
      <c r="W32" s="14">
        <f t="shared" si="40"/>
        <v>3</v>
      </c>
      <c r="X32" s="16">
        <v>64.0</v>
      </c>
      <c r="Y32" s="16">
        <v>12.0</v>
      </c>
      <c r="Z32" s="16">
        <v>2.0</v>
      </c>
      <c r="AA32" s="14">
        <f t="shared" si="41"/>
        <v>78</v>
      </c>
      <c r="AB32" s="16">
        <v>1.0</v>
      </c>
      <c r="AC32" s="25">
        <v>1.0</v>
      </c>
      <c r="AD32" s="16">
        <v>0.0</v>
      </c>
      <c r="AE32" s="14">
        <f>SUM(AB32:AC32)</f>
        <v>2</v>
      </c>
      <c r="AF32" s="16">
        <v>41.0</v>
      </c>
      <c r="AG32" s="16">
        <v>12.0</v>
      </c>
      <c r="AH32" s="25">
        <v>0.0</v>
      </c>
      <c r="AI32" s="14">
        <f t="shared" si="43"/>
        <v>53</v>
      </c>
      <c r="AJ32" s="29">
        <f t="shared" ref="AJ32:AK32" si="58">B32+F32+I32+M32+P32+T32+X32+AB32+AF32</f>
        <v>124</v>
      </c>
      <c r="AK32" s="14">
        <f t="shared" si="58"/>
        <v>32</v>
      </c>
      <c r="AL32" s="14">
        <f>D32+K32+R32+V32+Z32+AH32</f>
        <v>2</v>
      </c>
      <c r="AM32" s="14">
        <f t="shared" si="46"/>
        <v>158</v>
      </c>
    </row>
    <row r="33" ht="15.75" customHeight="1">
      <c r="A33" s="30" t="s">
        <v>31</v>
      </c>
      <c r="B33" s="21">
        <f t="shared" ref="B33:N33" si="59">SUM(B22:B32)</f>
        <v>1</v>
      </c>
      <c r="C33" s="21">
        <f t="shared" si="59"/>
        <v>0</v>
      </c>
      <c r="D33" s="21">
        <f t="shared" si="59"/>
        <v>1</v>
      </c>
      <c r="E33" s="21">
        <f t="shared" si="59"/>
        <v>2</v>
      </c>
      <c r="F33" s="21">
        <f t="shared" si="59"/>
        <v>200</v>
      </c>
      <c r="G33" s="21">
        <f t="shared" si="59"/>
        <v>190</v>
      </c>
      <c r="H33" s="21">
        <f t="shared" si="59"/>
        <v>390</v>
      </c>
      <c r="I33" s="21">
        <f t="shared" si="59"/>
        <v>438</v>
      </c>
      <c r="J33" s="21">
        <f t="shared" si="59"/>
        <v>244</v>
      </c>
      <c r="K33" s="21">
        <f t="shared" si="59"/>
        <v>1</v>
      </c>
      <c r="L33" s="21">
        <f t="shared" si="59"/>
        <v>683</v>
      </c>
      <c r="M33" s="21">
        <f t="shared" si="59"/>
        <v>2</v>
      </c>
      <c r="N33" s="21">
        <f t="shared" si="59"/>
        <v>1</v>
      </c>
      <c r="O33" s="18">
        <f t="shared" si="54"/>
        <v>3</v>
      </c>
      <c r="P33" s="21">
        <f t="shared" ref="P33:AM33" si="60">SUM(P22:P32)</f>
        <v>362</v>
      </c>
      <c r="Q33" s="21">
        <f t="shared" si="60"/>
        <v>206</v>
      </c>
      <c r="R33" s="21">
        <f t="shared" si="60"/>
        <v>0</v>
      </c>
      <c r="S33" s="21">
        <f t="shared" si="60"/>
        <v>568</v>
      </c>
      <c r="T33" s="21">
        <f t="shared" si="60"/>
        <v>82</v>
      </c>
      <c r="U33" s="21">
        <f t="shared" si="60"/>
        <v>88</v>
      </c>
      <c r="V33" s="21">
        <f t="shared" si="60"/>
        <v>0</v>
      </c>
      <c r="W33" s="21">
        <f t="shared" si="60"/>
        <v>170</v>
      </c>
      <c r="X33" s="21">
        <f t="shared" si="60"/>
        <v>355</v>
      </c>
      <c r="Y33" s="21">
        <f t="shared" si="60"/>
        <v>194</v>
      </c>
      <c r="Z33" s="21">
        <f t="shared" si="60"/>
        <v>10</v>
      </c>
      <c r="AA33" s="21">
        <f t="shared" si="60"/>
        <v>559</v>
      </c>
      <c r="AB33" s="21">
        <f t="shared" si="60"/>
        <v>75</v>
      </c>
      <c r="AC33" s="21">
        <f t="shared" si="60"/>
        <v>42</v>
      </c>
      <c r="AD33" s="21">
        <f t="shared" si="60"/>
        <v>1</v>
      </c>
      <c r="AE33" s="21">
        <f t="shared" si="60"/>
        <v>118</v>
      </c>
      <c r="AF33" s="22">
        <f t="shared" si="60"/>
        <v>996</v>
      </c>
      <c r="AG33" s="21">
        <f t="shared" si="60"/>
        <v>597</v>
      </c>
      <c r="AH33" s="21">
        <f t="shared" si="60"/>
        <v>7</v>
      </c>
      <c r="AI33" s="22">
        <f t="shared" si="60"/>
        <v>1600</v>
      </c>
      <c r="AJ33" s="22">
        <f t="shared" si="60"/>
        <v>2511</v>
      </c>
      <c r="AK33" s="22">
        <f t="shared" si="60"/>
        <v>1562</v>
      </c>
      <c r="AL33" s="21">
        <f t="shared" si="60"/>
        <v>20</v>
      </c>
      <c r="AM33" s="22">
        <f t="shared" si="60"/>
        <v>4093</v>
      </c>
    </row>
    <row r="34" ht="15.75" customHeight="1">
      <c r="A34" s="31" t="s">
        <v>34</v>
      </c>
      <c r="B34" s="11">
        <f t="shared" ref="B34:G34" si="61">B19+B33</f>
        <v>5</v>
      </c>
      <c r="C34" s="11">
        <f t="shared" si="61"/>
        <v>8</v>
      </c>
      <c r="D34" s="11">
        <f t="shared" si="61"/>
        <v>1</v>
      </c>
      <c r="E34" s="11">
        <f t="shared" si="61"/>
        <v>14</v>
      </c>
      <c r="F34" s="32">
        <f t="shared" si="61"/>
        <v>1102</v>
      </c>
      <c r="G34" s="11">
        <f t="shared" si="61"/>
        <v>1056</v>
      </c>
      <c r="H34" s="32">
        <f>SUM(F34:G34)</f>
        <v>2158</v>
      </c>
      <c r="I34" s="32">
        <f t="shared" ref="I34:R34" si="62">I19+I33</f>
        <v>1555</v>
      </c>
      <c r="J34" s="11">
        <f t="shared" si="62"/>
        <v>880</v>
      </c>
      <c r="K34" s="11">
        <f t="shared" si="62"/>
        <v>1</v>
      </c>
      <c r="L34" s="32">
        <f t="shared" si="62"/>
        <v>2436</v>
      </c>
      <c r="M34" s="11">
        <f t="shared" si="62"/>
        <v>6</v>
      </c>
      <c r="N34" s="32">
        <f t="shared" si="62"/>
        <v>2</v>
      </c>
      <c r="O34" s="32">
        <f t="shared" si="62"/>
        <v>8</v>
      </c>
      <c r="P34" s="32">
        <f t="shared" si="62"/>
        <v>1694</v>
      </c>
      <c r="Q34" s="11">
        <f t="shared" si="62"/>
        <v>941</v>
      </c>
      <c r="R34" s="11">
        <f t="shared" si="62"/>
        <v>1</v>
      </c>
      <c r="S34" s="32">
        <f>SUM(P34:R34)</f>
        <v>2636</v>
      </c>
      <c r="T34" s="11">
        <f t="shared" ref="T34:V34" si="63">T19+T33</f>
        <v>719</v>
      </c>
      <c r="U34" s="11">
        <f t="shared" si="63"/>
        <v>1013</v>
      </c>
      <c r="V34" s="11">
        <f t="shared" si="63"/>
        <v>0</v>
      </c>
      <c r="W34" s="32">
        <f>SUM(T34:U34)</f>
        <v>1732</v>
      </c>
      <c r="X34" s="11">
        <f t="shared" ref="X34:Z34" si="64">X19+X33</f>
        <v>553</v>
      </c>
      <c r="Y34" s="11">
        <f t="shared" si="64"/>
        <v>328</v>
      </c>
      <c r="Z34" s="11">
        <f t="shared" si="64"/>
        <v>12</v>
      </c>
      <c r="AA34" s="11">
        <f>SUM(X34:Z34)</f>
        <v>893</v>
      </c>
      <c r="AB34" s="11">
        <f t="shared" ref="AB34:AC34" si="65">AB19+AB33</f>
        <v>346</v>
      </c>
      <c r="AC34" s="11">
        <f t="shared" si="65"/>
        <v>217</v>
      </c>
      <c r="AD34" s="11">
        <f>SUM(AD33,AD19)</f>
        <v>1</v>
      </c>
      <c r="AE34" s="11">
        <f>SUM(AB34:AD34)</f>
        <v>564</v>
      </c>
      <c r="AF34" s="32">
        <f t="shared" ref="AF34:AH34" si="66">AF19+AF33</f>
        <v>3091</v>
      </c>
      <c r="AG34" s="32">
        <f t="shared" si="66"/>
        <v>2126</v>
      </c>
      <c r="AH34" s="11">
        <f t="shared" si="66"/>
        <v>13</v>
      </c>
      <c r="AI34" s="32">
        <f>SUM(AF34:AH34)</f>
        <v>5230</v>
      </c>
      <c r="AJ34" s="32">
        <f t="shared" ref="AJ34:AL34" si="67">AJ19+AJ33</f>
        <v>9071</v>
      </c>
      <c r="AK34" s="32">
        <f t="shared" si="67"/>
        <v>6571</v>
      </c>
      <c r="AL34" s="33">
        <f t="shared" si="67"/>
        <v>29</v>
      </c>
      <c r="AM34" s="32">
        <f>SUM(AJ34:AL34)</f>
        <v>15671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F4:AI4"/>
    <mergeCell ref="AJ4:AM4"/>
    <mergeCell ref="AB4:AE4"/>
    <mergeCell ref="B4:E4"/>
    <mergeCell ref="F4:H4"/>
    <mergeCell ref="I4:L4"/>
    <mergeCell ref="M4:O4"/>
    <mergeCell ref="P4:S4"/>
    <mergeCell ref="T4:W4"/>
    <mergeCell ref="X4:AA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43"/>
    <col customWidth="1" min="2" max="2" width="9.14"/>
    <col customWidth="1" min="3" max="3" width="7.14"/>
    <col customWidth="1" min="4" max="4" width="9.57"/>
    <col customWidth="1" min="5" max="5" width="6.43"/>
    <col customWidth="1" min="6" max="10" width="9.14"/>
    <col customWidth="1" min="11" max="11" width="9.71"/>
    <col customWidth="1" min="12" max="17" width="9.14"/>
    <col customWidth="1" min="18" max="18" width="9.86"/>
    <col customWidth="1" min="19" max="21" width="9.14"/>
    <col customWidth="1" min="22" max="22" width="9.71"/>
    <col customWidth="1" min="23" max="38" width="9.14"/>
  </cols>
  <sheetData>
    <row r="1">
      <c r="A1" s="1"/>
      <c r="B1" s="2" t="s">
        <v>0</v>
      </c>
      <c r="C1" s="3"/>
      <c r="D1" s="3"/>
      <c r="E1" s="4"/>
      <c r="F1" s="4"/>
      <c r="G1" s="3"/>
      <c r="H1" s="3"/>
      <c r="I1" s="4"/>
      <c r="J1" s="5"/>
      <c r="K1" s="5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>
      <c r="A2" s="6"/>
      <c r="B2" s="34" t="s">
        <v>35</v>
      </c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>
      <c r="B4" s="8" t="s">
        <v>2</v>
      </c>
      <c r="F4" s="8" t="s">
        <v>3</v>
      </c>
      <c r="I4" s="8" t="s">
        <v>4</v>
      </c>
      <c r="M4" s="8" t="s">
        <v>5</v>
      </c>
      <c r="P4" s="8" t="s">
        <v>6</v>
      </c>
      <c r="T4" s="8" t="s">
        <v>7</v>
      </c>
      <c r="X4" s="8" t="s">
        <v>8</v>
      </c>
      <c r="AB4" s="8" t="s">
        <v>9</v>
      </c>
      <c r="AE4" s="8" t="s">
        <v>10</v>
      </c>
      <c r="AI4" s="8" t="s">
        <v>11</v>
      </c>
    </row>
    <row r="5" ht="18.75" customHeight="1">
      <c r="B5" s="8" t="s">
        <v>12</v>
      </c>
      <c r="C5" s="8" t="s">
        <v>13</v>
      </c>
      <c r="D5" s="8" t="s">
        <v>14</v>
      </c>
      <c r="E5" s="8" t="s">
        <v>15</v>
      </c>
      <c r="F5" s="8" t="s">
        <v>12</v>
      </c>
      <c r="G5" s="8" t="s">
        <v>16</v>
      </c>
      <c r="H5" s="8" t="s">
        <v>11</v>
      </c>
      <c r="I5" s="8" t="s">
        <v>12</v>
      </c>
      <c r="J5" s="8" t="s">
        <v>16</v>
      </c>
      <c r="K5" s="8" t="s">
        <v>17</v>
      </c>
      <c r="L5" s="8" t="s">
        <v>11</v>
      </c>
      <c r="M5" s="8" t="s">
        <v>12</v>
      </c>
      <c r="N5" s="8" t="s">
        <v>16</v>
      </c>
      <c r="O5" s="8" t="s">
        <v>15</v>
      </c>
      <c r="P5" s="8" t="s">
        <v>12</v>
      </c>
      <c r="Q5" s="8" t="s">
        <v>16</v>
      </c>
      <c r="R5" s="8" t="s">
        <v>17</v>
      </c>
      <c r="S5" s="8" t="s">
        <v>11</v>
      </c>
      <c r="T5" s="8" t="s">
        <v>12</v>
      </c>
      <c r="U5" s="8" t="s">
        <v>16</v>
      </c>
      <c r="V5" s="8" t="s">
        <v>17</v>
      </c>
      <c r="W5" s="8" t="s">
        <v>15</v>
      </c>
      <c r="X5" s="8" t="s">
        <v>12</v>
      </c>
      <c r="Y5" s="8" t="s">
        <v>16</v>
      </c>
      <c r="Z5" s="8" t="s">
        <v>14</v>
      </c>
      <c r="AA5" s="8" t="s">
        <v>11</v>
      </c>
      <c r="AB5" s="8" t="s">
        <v>12</v>
      </c>
      <c r="AC5" s="8" t="s">
        <v>16</v>
      </c>
      <c r="AD5" s="8" t="s">
        <v>15</v>
      </c>
      <c r="AE5" s="8" t="s">
        <v>12</v>
      </c>
      <c r="AF5" s="8" t="s">
        <v>16</v>
      </c>
      <c r="AG5" s="8" t="s">
        <v>14</v>
      </c>
      <c r="AH5" s="8" t="s">
        <v>15</v>
      </c>
      <c r="AI5" s="8" t="s">
        <v>12</v>
      </c>
      <c r="AJ5" s="8" t="s">
        <v>16</v>
      </c>
      <c r="AK5" s="8" t="s">
        <v>14</v>
      </c>
      <c r="AL5" s="8" t="s">
        <v>15</v>
      </c>
    </row>
    <row r="6">
      <c r="A6" s="10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>
      <c r="A7" s="10" t="s">
        <v>19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>
      <c r="A8" s="12" t="s">
        <v>20</v>
      </c>
      <c r="B8" s="14">
        <v>0.0</v>
      </c>
      <c r="C8" s="14">
        <v>2.0</v>
      </c>
      <c r="D8" s="14">
        <v>0.0</v>
      </c>
      <c r="E8" s="14">
        <f t="shared" ref="E8:E14" si="2">SUM(B8:D8)</f>
        <v>2</v>
      </c>
      <c r="F8" s="14">
        <v>209.0</v>
      </c>
      <c r="G8" s="14">
        <v>205.0</v>
      </c>
      <c r="H8" s="14">
        <f t="shared" ref="H8:H14" si="3">SUM(F8:G8)</f>
        <v>414</v>
      </c>
      <c r="I8" s="14">
        <v>207.0</v>
      </c>
      <c r="J8" s="14">
        <v>137.0</v>
      </c>
      <c r="K8" s="14">
        <v>0.0</v>
      </c>
      <c r="L8" s="14">
        <f t="shared" ref="L8:L14" si="4">SUM(I8:K8)</f>
        <v>344</v>
      </c>
      <c r="M8" s="14">
        <v>1.0</v>
      </c>
      <c r="N8" s="14">
        <v>1.0</v>
      </c>
      <c r="O8" s="14">
        <f t="shared" ref="O8:O14" si="5">M8+N8</f>
        <v>2</v>
      </c>
      <c r="P8" s="14">
        <v>338.0</v>
      </c>
      <c r="Q8" s="14">
        <v>182.0</v>
      </c>
      <c r="R8" s="14">
        <v>0.0</v>
      </c>
      <c r="S8" s="14">
        <f t="shared" ref="S8:S18" si="6">P8+Q8+R8</f>
        <v>520</v>
      </c>
      <c r="T8" s="14">
        <v>72.0</v>
      </c>
      <c r="U8" s="14">
        <v>115.0</v>
      </c>
      <c r="V8" s="14">
        <v>0.0</v>
      </c>
      <c r="W8" s="14">
        <f t="shared" ref="W8:W14" si="7">SUM(T8:V8)</f>
        <v>187</v>
      </c>
      <c r="X8" s="14">
        <v>53.0</v>
      </c>
      <c r="Y8" s="14">
        <v>32.0</v>
      </c>
      <c r="Z8" s="14">
        <v>0.0</v>
      </c>
      <c r="AA8" s="14">
        <f t="shared" ref="AA8:AA14" si="8">X8+Y8+Z8</f>
        <v>85</v>
      </c>
      <c r="AB8" s="14">
        <v>46.0</v>
      </c>
      <c r="AC8" s="14">
        <v>35.0</v>
      </c>
      <c r="AD8" s="14">
        <f t="shared" ref="AD8:AD14" si="9">SUM(AB8:AC8)</f>
        <v>81</v>
      </c>
      <c r="AE8" s="14">
        <v>407.0</v>
      </c>
      <c r="AF8" s="14">
        <v>302.0</v>
      </c>
      <c r="AG8" s="14">
        <v>0.0</v>
      </c>
      <c r="AH8" s="14">
        <f t="shared" ref="AH8:AH14" si="10">SUM(AE8:AG8)</f>
        <v>709</v>
      </c>
      <c r="AI8" s="15">
        <f t="shared" ref="AI8:AJ8" si="1">B8+F8+I8+M8+P8+T8+X8+AB8+AE8</f>
        <v>1333</v>
      </c>
      <c r="AJ8" s="15">
        <f t="shared" si="1"/>
        <v>1011</v>
      </c>
      <c r="AK8" s="14">
        <f t="shared" ref="AK8:AK14" si="12">D8+Z8+AG8</f>
        <v>0</v>
      </c>
      <c r="AL8" s="15">
        <f t="shared" ref="AL8:AL14" si="13">SUM(AI8:AK8)</f>
        <v>2344</v>
      </c>
    </row>
    <row r="9">
      <c r="A9" s="12" t="s">
        <v>21</v>
      </c>
      <c r="B9" s="14">
        <v>0.0</v>
      </c>
      <c r="C9" s="14">
        <v>0.0</v>
      </c>
      <c r="D9" s="14">
        <v>0.0</v>
      </c>
      <c r="E9" s="14">
        <f t="shared" si="2"/>
        <v>0</v>
      </c>
      <c r="F9" s="14">
        <v>71.0</v>
      </c>
      <c r="G9" s="14">
        <v>81.0</v>
      </c>
      <c r="H9" s="14">
        <f t="shared" si="3"/>
        <v>152</v>
      </c>
      <c r="I9" s="14">
        <v>96.0</v>
      </c>
      <c r="J9" s="14">
        <v>61.0</v>
      </c>
      <c r="K9" s="14">
        <v>0.0</v>
      </c>
      <c r="L9" s="14">
        <f t="shared" si="4"/>
        <v>157</v>
      </c>
      <c r="M9" s="14">
        <v>2.0</v>
      </c>
      <c r="N9" s="14">
        <v>0.0</v>
      </c>
      <c r="O9" s="14">
        <f t="shared" si="5"/>
        <v>2</v>
      </c>
      <c r="P9" s="14">
        <v>127.0</v>
      </c>
      <c r="Q9" s="14">
        <v>71.0</v>
      </c>
      <c r="R9" s="14">
        <v>0.0</v>
      </c>
      <c r="S9" s="14">
        <f t="shared" si="6"/>
        <v>198</v>
      </c>
      <c r="T9" s="14">
        <v>25.0</v>
      </c>
      <c r="U9" s="14">
        <v>65.0</v>
      </c>
      <c r="V9" s="14">
        <v>0.0</v>
      </c>
      <c r="W9" s="14">
        <f t="shared" si="7"/>
        <v>90</v>
      </c>
      <c r="X9" s="14">
        <v>12.0</v>
      </c>
      <c r="Y9" s="14">
        <v>14.0</v>
      </c>
      <c r="Z9" s="14">
        <v>0.0</v>
      </c>
      <c r="AA9" s="14">
        <f t="shared" si="8"/>
        <v>26</v>
      </c>
      <c r="AB9" s="14">
        <v>24.0</v>
      </c>
      <c r="AC9" s="14">
        <v>25.0</v>
      </c>
      <c r="AD9" s="14">
        <f t="shared" si="9"/>
        <v>49</v>
      </c>
      <c r="AE9" s="14">
        <v>150.0</v>
      </c>
      <c r="AF9" s="14">
        <v>123.0</v>
      </c>
      <c r="AG9" s="14">
        <v>0.0</v>
      </c>
      <c r="AH9" s="14">
        <f t="shared" si="10"/>
        <v>273</v>
      </c>
      <c r="AI9" s="14">
        <f t="shared" ref="AI9:AJ9" si="11">B9+F9+I9+M9+P9+T9+X9+AB9+AE9</f>
        <v>507</v>
      </c>
      <c r="AJ9" s="14">
        <f t="shared" si="11"/>
        <v>440</v>
      </c>
      <c r="AK9" s="14">
        <f t="shared" si="12"/>
        <v>0</v>
      </c>
      <c r="AL9" s="15">
        <f t="shared" si="13"/>
        <v>947</v>
      </c>
    </row>
    <row r="10">
      <c r="A10" s="12" t="s">
        <v>22</v>
      </c>
      <c r="B10" s="14">
        <v>0.0</v>
      </c>
      <c r="C10" s="14">
        <v>0.0</v>
      </c>
      <c r="D10" s="14">
        <v>0.0</v>
      </c>
      <c r="E10" s="14">
        <f t="shared" si="2"/>
        <v>0</v>
      </c>
      <c r="F10" s="14">
        <v>160.0</v>
      </c>
      <c r="G10" s="14">
        <v>157.0</v>
      </c>
      <c r="H10" s="14">
        <f t="shared" si="3"/>
        <v>317</v>
      </c>
      <c r="I10" s="14">
        <v>204.0</v>
      </c>
      <c r="J10" s="14">
        <v>122.0</v>
      </c>
      <c r="K10" s="14">
        <v>0.0</v>
      </c>
      <c r="L10" s="14">
        <f t="shared" si="4"/>
        <v>326</v>
      </c>
      <c r="M10" s="14">
        <v>0.0</v>
      </c>
      <c r="N10" s="14">
        <v>0.0</v>
      </c>
      <c r="O10" s="14">
        <f t="shared" si="5"/>
        <v>0</v>
      </c>
      <c r="P10" s="14">
        <v>254.0</v>
      </c>
      <c r="Q10" s="14">
        <v>120.0</v>
      </c>
      <c r="R10" s="14">
        <v>0.0</v>
      </c>
      <c r="S10" s="14">
        <f t="shared" si="6"/>
        <v>374</v>
      </c>
      <c r="T10" s="14">
        <v>53.0</v>
      </c>
      <c r="U10" s="14">
        <v>107.0</v>
      </c>
      <c r="V10" s="14">
        <v>0.0</v>
      </c>
      <c r="W10" s="14">
        <f t="shared" si="7"/>
        <v>160</v>
      </c>
      <c r="X10" s="14">
        <v>32.0</v>
      </c>
      <c r="Y10" s="14">
        <v>15.0</v>
      </c>
      <c r="Z10" s="14">
        <v>0.0</v>
      </c>
      <c r="AA10" s="14">
        <f t="shared" si="8"/>
        <v>47</v>
      </c>
      <c r="AB10" s="14">
        <v>47.0</v>
      </c>
      <c r="AC10" s="14">
        <v>27.0</v>
      </c>
      <c r="AD10" s="14">
        <f t="shared" si="9"/>
        <v>74</v>
      </c>
      <c r="AE10" s="14">
        <v>383.0</v>
      </c>
      <c r="AF10" s="14">
        <v>259.0</v>
      </c>
      <c r="AG10" s="14">
        <v>0.0</v>
      </c>
      <c r="AH10" s="14">
        <f t="shared" si="10"/>
        <v>642</v>
      </c>
      <c r="AI10" s="15">
        <f t="shared" ref="AI10:AJ10" si="14">B10+F10+I10+M10+P10+T10+X10+AB10+AE10</f>
        <v>1133</v>
      </c>
      <c r="AJ10" s="14">
        <f t="shared" si="14"/>
        <v>807</v>
      </c>
      <c r="AK10" s="14">
        <f t="shared" si="12"/>
        <v>0</v>
      </c>
      <c r="AL10" s="15">
        <f t="shared" si="13"/>
        <v>1940</v>
      </c>
    </row>
    <row r="11">
      <c r="A11" s="12" t="s">
        <v>23</v>
      </c>
      <c r="B11" s="14">
        <v>0.0</v>
      </c>
      <c r="C11" s="14">
        <v>1.0</v>
      </c>
      <c r="D11" s="14">
        <v>0.0</v>
      </c>
      <c r="E11" s="14">
        <f t="shared" si="2"/>
        <v>1</v>
      </c>
      <c r="F11" s="14">
        <v>202.0</v>
      </c>
      <c r="G11" s="14">
        <v>177.0</v>
      </c>
      <c r="H11" s="14">
        <f t="shared" si="3"/>
        <v>379</v>
      </c>
      <c r="I11" s="14">
        <v>288.0</v>
      </c>
      <c r="J11" s="14">
        <v>127.0</v>
      </c>
      <c r="K11" s="14">
        <v>0.0</v>
      </c>
      <c r="L11" s="14">
        <f t="shared" si="4"/>
        <v>415</v>
      </c>
      <c r="M11" s="14">
        <v>0.0</v>
      </c>
      <c r="N11" s="14">
        <v>0.0</v>
      </c>
      <c r="O11" s="14">
        <f t="shared" si="5"/>
        <v>0</v>
      </c>
      <c r="P11" s="14">
        <v>251.0</v>
      </c>
      <c r="Q11" s="14">
        <v>145.0</v>
      </c>
      <c r="R11" s="14">
        <v>0.0</v>
      </c>
      <c r="S11" s="14">
        <f t="shared" si="6"/>
        <v>396</v>
      </c>
      <c r="T11" s="14">
        <v>44.0</v>
      </c>
      <c r="U11" s="14">
        <v>67.0</v>
      </c>
      <c r="V11" s="14">
        <v>0.0</v>
      </c>
      <c r="W11" s="14">
        <f t="shared" si="7"/>
        <v>111</v>
      </c>
      <c r="X11" s="14">
        <v>41.0</v>
      </c>
      <c r="Y11" s="14">
        <v>31.0</v>
      </c>
      <c r="Z11" s="14">
        <v>0.0</v>
      </c>
      <c r="AA11" s="14">
        <f t="shared" si="8"/>
        <v>72</v>
      </c>
      <c r="AB11" s="14">
        <v>62.0</v>
      </c>
      <c r="AC11" s="14">
        <v>35.0</v>
      </c>
      <c r="AD11" s="14">
        <f t="shared" si="9"/>
        <v>97</v>
      </c>
      <c r="AE11" s="14">
        <v>449.0</v>
      </c>
      <c r="AF11" s="14">
        <v>342.0</v>
      </c>
      <c r="AG11" s="14">
        <v>0.0</v>
      </c>
      <c r="AH11" s="14">
        <f t="shared" si="10"/>
        <v>791</v>
      </c>
      <c r="AI11" s="15">
        <f t="shared" ref="AI11:AJ11" si="15">B11+F11+I11+M11+P11+T11+X11+AB11+AE11</f>
        <v>1337</v>
      </c>
      <c r="AJ11" s="14">
        <f t="shared" si="15"/>
        <v>925</v>
      </c>
      <c r="AK11" s="14">
        <f t="shared" si="12"/>
        <v>0</v>
      </c>
      <c r="AL11" s="15">
        <f t="shared" si="13"/>
        <v>2262</v>
      </c>
    </row>
    <row r="12">
      <c r="A12" s="12" t="s">
        <v>24</v>
      </c>
      <c r="B12" s="14">
        <v>0.0</v>
      </c>
      <c r="C12" s="14">
        <v>1.0</v>
      </c>
      <c r="D12" s="14">
        <v>0.0</v>
      </c>
      <c r="E12" s="14">
        <f t="shared" si="2"/>
        <v>1</v>
      </c>
      <c r="F12" s="14">
        <v>194.0</v>
      </c>
      <c r="G12" s="14">
        <v>139.0</v>
      </c>
      <c r="H12" s="14">
        <f t="shared" si="3"/>
        <v>333</v>
      </c>
      <c r="I12" s="14">
        <v>200.0</v>
      </c>
      <c r="J12" s="14">
        <v>75.0</v>
      </c>
      <c r="K12" s="14">
        <v>0.0</v>
      </c>
      <c r="L12" s="14">
        <f t="shared" si="4"/>
        <v>275</v>
      </c>
      <c r="M12" s="14">
        <v>0.0</v>
      </c>
      <c r="N12" s="14">
        <v>1.0</v>
      </c>
      <c r="O12" s="14">
        <f t="shared" si="5"/>
        <v>1</v>
      </c>
      <c r="P12" s="14">
        <v>193.0</v>
      </c>
      <c r="Q12" s="14">
        <v>102.0</v>
      </c>
      <c r="R12" s="14">
        <v>0.0</v>
      </c>
      <c r="S12" s="14">
        <f t="shared" si="6"/>
        <v>295</v>
      </c>
      <c r="T12" s="14">
        <v>54.0</v>
      </c>
      <c r="U12" s="14">
        <v>73.0</v>
      </c>
      <c r="V12" s="14">
        <v>0.0</v>
      </c>
      <c r="W12" s="14">
        <f t="shared" si="7"/>
        <v>127</v>
      </c>
      <c r="X12" s="14">
        <v>46.0</v>
      </c>
      <c r="Y12" s="14">
        <v>24.0</v>
      </c>
      <c r="Z12" s="14">
        <v>0.0</v>
      </c>
      <c r="AA12" s="14">
        <f t="shared" si="8"/>
        <v>70</v>
      </c>
      <c r="AB12" s="14">
        <v>32.0</v>
      </c>
      <c r="AC12" s="14">
        <v>28.0</v>
      </c>
      <c r="AD12" s="14">
        <f t="shared" si="9"/>
        <v>60</v>
      </c>
      <c r="AE12" s="14">
        <v>390.0</v>
      </c>
      <c r="AF12" s="14">
        <v>273.0</v>
      </c>
      <c r="AG12" s="14">
        <v>0.0</v>
      </c>
      <c r="AH12" s="14">
        <f t="shared" si="10"/>
        <v>663</v>
      </c>
      <c r="AI12" s="15">
        <f t="shared" ref="AI12:AJ12" si="16">B12+F12+I12+M12+P12+T12+X12+AB12+AE12</f>
        <v>1109</v>
      </c>
      <c r="AJ12" s="14">
        <f t="shared" si="16"/>
        <v>716</v>
      </c>
      <c r="AK12" s="14">
        <f t="shared" si="12"/>
        <v>0</v>
      </c>
      <c r="AL12" s="15">
        <f t="shared" si="13"/>
        <v>1825</v>
      </c>
    </row>
    <row r="13">
      <c r="A13" s="12" t="s">
        <v>25</v>
      </c>
      <c r="B13" s="14">
        <v>0.0</v>
      </c>
      <c r="C13" s="14">
        <v>1.0</v>
      </c>
      <c r="D13" s="14">
        <v>0.0</v>
      </c>
      <c r="E13" s="14">
        <f t="shared" si="2"/>
        <v>1</v>
      </c>
      <c r="F13" s="25">
        <v>12.0</v>
      </c>
      <c r="G13" s="14">
        <v>27.0</v>
      </c>
      <c r="H13" s="14">
        <f t="shared" si="3"/>
        <v>39</v>
      </c>
      <c r="I13" s="14">
        <v>34.0</v>
      </c>
      <c r="J13" s="14">
        <v>39.0</v>
      </c>
      <c r="K13" s="14">
        <v>0.0</v>
      </c>
      <c r="L13" s="14">
        <f t="shared" si="4"/>
        <v>73</v>
      </c>
      <c r="M13" s="14">
        <v>0.0</v>
      </c>
      <c r="N13" s="14">
        <v>0.0</v>
      </c>
      <c r="O13" s="14">
        <f t="shared" si="5"/>
        <v>0</v>
      </c>
      <c r="P13" s="14">
        <v>43.0</v>
      </c>
      <c r="Q13" s="14">
        <v>30.0</v>
      </c>
      <c r="R13" s="14">
        <v>0.0</v>
      </c>
      <c r="S13" s="14">
        <f t="shared" si="6"/>
        <v>73</v>
      </c>
      <c r="T13" s="14">
        <v>4.0</v>
      </c>
      <c r="U13" s="14">
        <v>14.0</v>
      </c>
      <c r="V13" s="14">
        <v>0.0</v>
      </c>
      <c r="W13" s="14">
        <f t="shared" si="7"/>
        <v>18</v>
      </c>
      <c r="X13" s="14">
        <v>5.0</v>
      </c>
      <c r="Y13" s="14">
        <v>2.0</v>
      </c>
      <c r="Z13" s="14">
        <v>0.0</v>
      </c>
      <c r="AA13" s="14">
        <f t="shared" si="8"/>
        <v>7</v>
      </c>
      <c r="AB13" s="14">
        <v>5.0</v>
      </c>
      <c r="AC13" s="14">
        <v>9.0</v>
      </c>
      <c r="AD13" s="14">
        <f t="shared" si="9"/>
        <v>14</v>
      </c>
      <c r="AE13" s="14">
        <v>56.0</v>
      </c>
      <c r="AF13" s="14">
        <v>64.0</v>
      </c>
      <c r="AG13" s="14">
        <v>1.0</v>
      </c>
      <c r="AH13" s="14">
        <f t="shared" si="10"/>
        <v>121</v>
      </c>
      <c r="AI13" s="15">
        <f t="shared" ref="AI13:AJ13" si="17">B13+F13+I13+M13+P13+T13+X13+AB13+AE13</f>
        <v>159</v>
      </c>
      <c r="AJ13" s="14">
        <f t="shared" si="17"/>
        <v>186</v>
      </c>
      <c r="AK13" s="14">
        <f t="shared" si="12"/>
        <v>1</v>
      </c>
      <c r="AL13" s="15">
        <f t="shared" si="13"/>
        <v>346</v>
      </c>
    </row>
    <row r="14">
      <c r="A14" s="17" t="s">
        <v>26</v>
      </c>
      <c r="B14" s="18">
        <v>0.0</v>
      </c>
      <c r="C14" s="18">
        <v>0.0</v>
      </c>
      <c r="D14" s="18">
        <v>0.0</v>
      </c>
      <c r="E14" s="18">
        <f t="shared" si="2"/>
        <v>0</v>
      </c>
      <c r="F14" s="18">
        <v>3.0</v>
      </c>
      <c r="G14" s="18">
        <v>5.0</v>
      </c>
      <c r="H14" s="18">
        <f t="shared" si="3"/>
        <v>8</v>
      </c>
      <c r="I14" s="18">
        <v>4.0</v>
      </c>
      <c r="J14" s="18">
        <v>9.0</v>
      </c>
      <c r="K14" s="18">
        <v>0.0</v>
      </c>
      <c r="L14" s="18">
        <f t="shared" si="4"/>
        <v>13</v>
      </c>
      <c r="M14" s="18">
        <v>0.0</v>
      </c>
      <c r="N14" s="18">
        <v>0.0</v>
      </c>
      <c r="O14" s="18">
        <f t="shared" si="5"/>
        <v>0</v>
      </c>
      <c r="P14" s="18">
        <v>2.0</v>
      </c>
      <c r="Q14" s="18">
        <v>6.0</v>
      </c>
      <c r="R14" s="18">
        <v>0.0</v>
      </c>
      <c r="S14" s="18">
        <f t="shared" si="6"/>
        <v>8</v>
      </c>
      <c r="T14" s="18">
        <v>24.0</v>
      </c>
      <c r="U14" s="18">
        <v>24.0</v>
      </c>
      <c r="V14" s="18">
        <v>0.0</v>
      </c>
      <c r="W14" s="18">
        <f t="shared" si="7"/>
        <v>48</v>
      </c>
      <c r="X14" s="18">
        <v>5.0</v>
      </c>
      <c r="Y14" s="18">
        <v>8.0</v>
      </c>
      <c r="Z14" s="18">
        <v>0.0</v>
      </c>
      <c r="AA14" s="18">
        <f t="shared" si="8"/>
        <v>13</v>
      </c>
      <c r="AB14" s="18">
        <v>2.0</v>
      </c>
      <c r="AC14" s="18">
        <v>2.0</v>
      </c>
      <c r="AD14" s="18">
        <f t="shared" si="9"/>
        <v>4</v>
      </c>
      <c r="AE14" s="18">
        <v>17.0</v>
      </c>
      <c r="AF14" s="18">
        <v>17.0</v>
      </c>
      <c r="AG14" s="18">
        <v>0.0</v>
      </c>
      <c r="AH14" s="18">
        <f t="shared" si="10"/>
        <v>34</v>
      </c>
      <c r="AI14" s="18">
        <f t="shared" ref="AI14:AJ14" si="18">B14+F14+I14+M14+P14+T14+X14+AB14+AE14</f>
        <v>57</v>
      </c>
      <c r="AJ14" s="18">
        <f t="shared" si="18"/>
        <v>71</v>
      </c>
      <c r="AK14" s="18">
        <f t="shared" si="12"/>
        <v>0</v>
      </c>
      <c r="AL14" s="18">
        <f t="shared" si="13"/>
        <v>128</v>
      </c>
    </row>
    <row r="15">
      <c r="A15" s="10" t="s">
        <v>27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>
        <f t="shared" si="6"/>
        <v>0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>
      <c r="A16" s="12" t="s">
        <v>28</v>
      </c>
      <c r="B16" s="14">
        <v>0.0</v>
      </c>
      <c r="C16" s="14">
        <v>1.0</v>
      </c>
      <c r="D16" s="14">
        <v>0.0</v>
      </c>
      <c r="E16" s="14">
        <f t="shared" ref="E16:E18" si="20">SUM(B16:D16)</f>
        <v>1</v>
      </c>
      <c r="F16" s="14">
        <v>16.0</v>
      </c>
      <c r="G16" s="14">
        <v>10.0</v>
      </c>
      <c r="H16" s="14">
        <f t="shared" ref="H16:H18" si="21">SUM(F16:G16)</f>
        <v>26</v>
      </c>
      <c r="I16" s="14">
        <v>26.0</v>
      </c>
      <c r="J16" s="14">
        <v>15.0</v>
      </c>
      <c r="K16" s="14">
        <v>0.0</v>
      </c>
      <c r="L16" s="14">
        <f t="shared" ref="L16:L18" si="22">SUM(I16:K16)</f>
        <v>41</v>
      </c>
      <c r="M16" s="14">
        <v>0.0</v>
      </c>
      <c r="N16" s="14">
        <v>0.0</v>
      </c>
      <c r="O16" s="14">
        <f t="shared" ref="O16:O18" si="23">M16+N16</f>
        <v>0</v>
      </c>
      <c r="P16" s="14">
        <v>30.0</v>
      </c>
      <c r="Q16" s="14">
        <v>6.0</v>
      </c>
      <c r="R16" s="14">
        <v>1.0</v>
      </c>
      <c r="S16" s="14">
        <f t="shared" si="6"/>
        <v>37</v>
      </c>
      <c r="T16" s="14">
        <v>156.0</v>
      </c>
      <c r="U16" s="14">
        <v>195.0</v>
      </c>
      <c r="V16" s="14">
        <v>0.0</v>
      </c>
      <c r="W16" s="14">
        <f t="shared" ref="W16:W18" si="24">SUM(T16:V16)</f>
        <v>351</v>
      </c>
      <c r="X16" s="14">
        <v>8.0</v>
      </c>
      <c r="Y16" s="14">
        <v>3.0</v>
      </c>
      <c r="Z16" s="14">
        <v>1.0</v>
      </c>
      <c r="AA16" s="14">
        <f t="shared" ref="AA16:AA18" si="25">SUM(X16:Z16)</f>
        <v>12</v>
      </c>
      <c r="AB16" s="14">
        <v>5.0</v>
      </c>
      <c r="AC16" s="14">
        <v>3.0</v>
      </c>
      <c r="AD16" s="14">
        <f t="shared" ref="AD16:AD18" si="26">SUM(AB16:AC16)</f>
        <v>8</v>
      </c>
      <c r="AE16" s="14">
        <v>120.0</v>
      </c>
      <c r="AF16" s="14">
        <v>53.0</v>
      </c>
      <c r="AG16" s="14">
        <v>1.0</v>
      </c>
      <c r="AH16" s="14">
        <f t="shared" ref="AH16:AH18" si="27">SUM(AE16:AG16)</f>
        <v>174</v>
      </c>
      <c r="AI16" s="14">
        <f t="shared" ref="AI16:AJ16" si="19">B16+F16+I16+M16+P16+T16+X16+AB16+AE16</f>
        <v>361</v>
      </c>
      <c r="AJ16" s="14">
        <f t="shared" si="19"/>
        <v>286</v>
      </c>
      <c r="AK16" s="14">
        <f>D16+K16+R16+V16+Z16+AG16</f>
        <v>3</v>
      </c>
      <c r="AL16" s="14">
        <f t="shared" ref="AL16:AL18" si="29">SUM(AI16:AK16)</f>
        <v>650</v>
      </c>
    </row>
    <row r="17">
      <c r="A17" s="12" t="s">
        <v>29</v>
      </c>
      <c r="B17" s="14">
        <v>2.0</v>
      </c>
      <c r="C17" s="14">
        <v>0.0</v>
      </c>
      <c r="D17" s="14">
        <v>0.0</v>
      </c>
      <c r="E17" s="14">
        <f t="shared" si="20"/>
        <v>2</v>
      </c>
      <c r="F17" s="14">
        <v>26.0</v>
      </c>
      <c r="G17" s="14">
        <v>20.0</v>
      </c>
      <c r="H17" s="14">
        <f t="shared" si="21"/>
        <v>46</v>
      </c>
      <c r="I17" s="14">
        <v>43.0</v>
      </c>
      <c r="J17" s="14">
        <v>17.0</v>
      </c>
      <c r="K17" s="14">
        <v>0.0</v>
      </c>
      <c r="L17" s="14">
        <f t="shared" si="22"/>
        <v>60</v>
      </c>
      <c r="M17" s="14">
        <v>1.0</v>
      </c>
      <c r="N17" s="14">
        <v>0.0</v>
      </c>
      <c r="O17" s="14">
        <f t="shared" si="23"/>
        <v>1</v>
      </c>
      <c r="P17" s="14">
        <v>42.0</v>
      </c>
      <c r="Q17" s="14">
        <v>18.0</v>
      </c>
      <c r="R17" s="14">
        <v>0.0</v>
      </c>
      <c r="S17" s="14">
        <f t="shared" si="6"/>
        <v>60</v>
      </c>
      <c r="T17" s="14">
        <v>152.0</v>
      </c>
      <c r="U17" s="14">
        <v>153.0</v>
      </c>
      <c r="V17" s="14">
        <v>0.0</v>
      </c>
      <c r="W17" s="14">
        <f t="shared" si="24"/>
        <v>305</v>
      </c>
      <c r="X17" s="14">
        <v>11.0</v>
      </c>
      <c r="Y17" s="14">
        <v>7.0</v>
      </c>
      <c r="Z17" s="14">
        <v>1.0</v>
      </c>
      <c r="AA17" s="14">
        <f t="shared" si="25"/>
        <v>19</v>
      </c>
      <c r="AB17" s="14">
        <v>15.0</v>
      </c>
      <c r="AC17" s="14">
        <v>5.0</v>
      </c>
      <c r="AD17" s="14">
        <f t="shared" si="26"/>
        <v>20</v>
      </c>
      <c r="AE17" s="14">
        <v>218.0</v>
      </c>
      <c r="AF17" s="14">
        <v>103.0</v>
      </c>
      <c r="AG17" s="14">
        <v>0.0</v>
      </c>
      <c r="AH17" s="14">
        <f t="shared" si="27"/>
        <v>321</v>
      </c>
      <c r="AI17" s="14">
        <f t="shared" ref="AI17:AJ17" si="28">B17+F17+I17+M17+P17+T17+X17+AB17+AE17</f>
        <v>510</v>
      </c>
      <c r="AJ17" s="14">
        <f t="shared" si="28"/>
        <v>323</v>
      </c>
      <c r="AK17" s="14">
        <f t="shared" ref="AK17:AK18" si="31">D17+Z17+AG17</f>
        <v>1</v>
      </c>
      <c r="AL17" s="14">
        <f t="shared" si="29"/>
        <v>834</v>
      </c>
    </row>
    <row r="18">
      <c r="A18" s="12" t="s">
        <v>30</v>
      </c>
      <c r="B18" s="14">
        <v>0.0</v>
      </c>
      <c r="C18" s="14">
        <v>0.0</v>
      </c>
      <c r="D18" s="14">
        <v>0.0</v>
      </c>
      <c r="E18" s="14">
        <f t="shared" si="20"/>
        <v>0</v>
      </c>
      <c r="F18" s="14">
        <v>0.0</v>
      </c>
      <c r="G18" s="14">
        <v>0.0</v>
      </c>
      <c r="H18" s="14">
        <f t="shared" si="21"/>
        <v>0</v>
      </c>
      <c r="I18" s="14">
        <v>2.0</v>
      </c>
      <c r="J18" s="14">
        <v>0.0</v>
      </c>
      <c r="K18" s="14">
        <v>0.0</v>
      </c>
      <c r="L18" s="14">
        <f t="shared" si="22"/>
        <v>2</v>
      </c>
      <c r="M18" s="14">
        <v>0.0</v>
      </c>
      <c r="N18" s="14">
        <v>0.0</v>
      </c>
      <c r="O18" s="14">
        <f t="shared" si="23"/>
        <v>0</v>
      </c>
      <c r="P18" s="14">
        <v>2.0</v>
      </c>
      <c r="Q18" s="14">
        <v>0.0</v>
      </c>
      <c r="R18" s="14">
        <v>0.0</v>
      </c>
      <c r="S18" s="14">
        <f t="shared" si="6"/>
        <v>2</v>
      </c>
      <c r="T18" s="14">
        <v>1.0</v>
      </c>
      <c r="U18" s="14">
        <v>1.0</v>
      </c>
      <c r="V18" s="14">
        <v>0.0</v>
      </c>
      <c r="W18" s="14">
        <f t="shared" si="24"/>
        <v>2</v>
      </c>
      <c r="X18" s="14">
        <v>1.0</v>
      </c>
      <c r="Y18" s="14">
        <v>3.0</v>
      </c>
      <c r="Z18" s="14">
        <v>0.0</v>
      </c>
      <c r="AA18" s="14">
        <f t="shared" si="25"/>
        <v>4</v>
      </c>
      <c r="AB18" s="14">
        <v>0.0</v>
      </c>
      <c r="AC18" s="14">
        <v>0.0</v>
      </c>
      <c r="AD18" s="14">
        <f t="shared" si="26"/>
        <v>0</v>
      </c>
      <c r="AE18" s="14">
        <v>4.0</v>
      </c>
      <c r="AF18" s="14">
        <v>0.0</v>
      </c>
      <c r="AG18" s="14">
        <v>0.0</v>
      </c>
      <c r="AH18" s="14">
        <f t="shared" si="27"/>
        <v>4</v>
      </c>
      <c r="AI18" s="14">
        <f t="shared" ref="AI18:AJ18" si="30">B18+F18+I18+M18+P18+T18+X18+AB18+AE18</f>
        <v>10</v>
      </c>
      <c r="AJ18" s="14">
        <f t="shared" si="30"/>
        <v>4</v>
      </c>
      <c r="AK18" s="14">
        <f t="shared" si="31"/>
        <v>0</v>
      </c>
      <c r="AL18" s="14">
        <f t="shared" si="29"/>
        <v>14</v>
      </c>
    </row>
    <row r="19">
      <c r="A19" s="20" t="s">
        <v>31</v>
      </c>
      <c r="B19" s="21">
        <f t="shared" ref="B19:AH19" si="32">B8+B9+B10+B11+B12+B13+B14+B16+B17+B18</f>
        <v>2</v>
      </c>
      <c r="C19" s="21">
        <f t="shared" si="32"/>
        <v>6</v>
      </c>
      <c r="D19" s="21">
        <f t="shared" si="32"/>
        <v>0</v>
      </c>
      <c r="E19" s="21">
        <f t="shared" si="32"/>
        <v>8</v>
      </c>
      <c r="F19" s="21">
        <f t="shared" si="32"/>
        <v>893</v>
      </c>
      <c r="G19" s="21">
        <f t="shared" si="32"/>
        <v>821</v>
      </c>
      <c r="H19" s="21">
        <f t="shared" si="32"/>
        <v>1714</v>
      </c>
      <c r="I19" s="21">
        <f t="shared" si="32"/>
        <v>1104</v>
      </c>
      <c r="J19" s="21">
        <f t="shared" si="32"/>
        <v>602</v>
      </c>
      <c r="K19" s="21">
        <f t="shared" si="32"/>
        <v>0</v>
      </c>
      <c r="L19" s="22">
        <f t="shared" si="32"/>
        <v>1706</v>
      </c>
      <c r="M19" s="21">
        <f t="shared" si="32"/>
        <v>4</v>
      </c>
      <c r="N19" s="21">
        <f t="shared" si="32"/>
        <v>2</v>
      </c>
      <c r="O19" s="21">
        <f t="shared" si="32"/>
        <v>6</v>
      </c>
      <c r="P19" s="22">
        <f t="shared" si="32"/>
        <v>1282</v>
      </c>
      <c r="Q19" s="21">
        <f t="shared" si="32"/>
        <v>680</v>
      </c>
      <c r="R19" s="21">
        <f t="shared" si="32"/>
        <v>1</v>
      </c>
      <c r="S19" s="22">
        <f t="shared" si="32"/>
        <v>1963</v>
      </c>
      <c r="T19" s="21">
        <f t="shared" si="32"/>
        <v>585</v>
      </c>
      <c r="U19" s="21">
        <f t="shared" si="32"/>
        <v>814</v>
      </c>
      <c r="V19" s="21">
        <f t="shared" si="32"/>
        <v>0</v>
      </c>
      <c r="W19" s="22">
        <f t="shared" si="32"/>
        <v>1399</v>
      </c>
      <c r="X19" s="21">
        <f t="shared" si="32"/>
        <v>214</v>
      </c>
      <c r="Y19" s="21">
        <f t="shared" si="32"/>
        <v>139</v>
      </c>
      <c r="Z19" s="21">
        <f t="shared" si="32"/>
        <v>2</v>
      </c>
      <c r="AA19" s="21">
        <f t="shared" si="32"/>
        <v>355</v>
      </c>
      <c r="AB19" s="21">
        <f t="shared" si="32"/>
        <v>238</v>
      </c>
      <c r="AC19" s="21">
        <f t="shared" si="32"/>
        <v>169</v>
      </c>
      <c r="AD19" s="21">
        <f t="shared" si="32"/>
        <v>407</v>
      </c>
      <c r="AE19" s="22">
        <f t="shared" si="32"/>
        <v>2194</v>
      </c>
      <c r="AF19" s="21">
        <f t="shared" si="32"/>
        <v>1536</v>
      </c>
      <c r="AG19" s="21">
        <f t="shared" si="32"/>
        <v>2</v>
      </c>
      <c r="AH19" s="22">
        <f t="shared" si="32"/>
        <v>3732</v>
      </c>
      <c r="AI19" s="22">
        <f t="shared" ref="AI19:AL19" si="33">SUM(AI8:AI18)</f>
        <v>6516</v>
      </c>
      <c r="AJ19" s="22">
        <f t="shared" si="33"/>
        <v>4769</v>
      </c>
      <c r="AK19" s="22">
        <f t="shared" si="33"/>
        <v>5</v>
      </c>
      <c r="AL19" s="22">
        <f t="shared" si="33"/>
        <v>11290</v>
      </c>
    </row>
    <row r="20">
      <c r="A20" s="10" t="s">
        <v>32</v>
      </c>
      <c r="B20" s="24"/>
      <c r="C20" s="24"/>
      <c r="D20" s="24"/>
      <c r="E20" s="14"/>
      <c r="F20" s="24"/>
      <c r="G20" s="24"/>
      <c r="H20" s="14"/>
      <c r="I20" s="24"/>
      <c r="J20" s="24"/>
      <c r="K20" s="24"/>
      <c r="L20" s="14"/>
      <c r="M20" s="24"/>
      <c r="N20" s="24"/>
      <c r="O20" s="14"/>
      <c r="P20" s="24"/>
      <c r="Q20" s="24"/>
      <c r="R20" s="24"/>
      <c r="S20" s="14"/>
      <c r="T20" s="24"/>
      <c r="U20" s="24"/>
      <c r="V20" s="24"/>
      <c r="W20" s="14"/>
      <c r="X20" s="24"/>
      <c r="Y20" s="24"/>
      <c r="Z20" s="24"/>
      <c r="AA20" s="14"/>
      <c r="AB20" s="24"/>
      <c r="AC20" s="24"/>
      <c r="AD20" s="14"/>
      <c r="AE20" s="24"/>
      <c r="AF20" s="24"/>
      <c r="AG20" s="24"/>
      <c r="AH20" s="14"/>
      <c r="AI20" s="24"/>
      <c r="AJ20" s="24"/>
      <c r="AK20" s="24"/>
      <c r="AL20" s="14"/>
    </row>
    <row r="21" ht="15.75" customHeight="1">
      <c r="A21" s="10" t="s">
        <v>19</v>
      </c>
      <c r="B21" s="24"/>
      <c r="C21" s="24"/>
      <c r="D21" s="24"/>
      <c r="E21" s="14"/>
      <c r="F21" s="24"/>
      <c r="G21" s="24"/>
      <c r="H21" s="14"/>
      <c r="I21" s="24"/>
      <c r="J21" s="24"/>
      <c r="K21" s="24"/>
      <c r="L21" s="14"/>
      <c r="M21" s="24"/>
      <c r="N21" s="24"/>
      <c r="O21" s="14"/>
      <c r="P21" s="24"/>
      <c r="Q21" s="24"/>
      <c r="R21" s="24"/>
      <c r="S21" s="14"/>
      <c r="T21" s="24"/>
      <c r="U21" s="24"/>
      <c r="V21" s="24"/>
      <c r="W21" s="14"/>
      <c r="X21" s="24"/>
      <c r="Y21" s="24"/>
      <c r="Z21" s="24"/>
      <c r="AA21" s="14"/>
      <c r="AB21" s="24"/>
      <c r="AC21" s="24"/>
      <c r="AD21" s="14"/>
      <c r="AE21" s="24"/>
      <c r="AF21" s="24"/>
      <c r="AG21" s="24"/>
      <c r="AH21" s="14"/>
      <c r="AI21" s="24"/>
      <c r="AJ21" s="24"/>
      <c r="AK21" s="24"/>
      <c r="AL21" s="14"/>
    </row>
    <row r="22" ht="15.75" customHeight="1">
      <c r="A22" s="25" t="s">
        <v>20</v>
      </c>
      <c r="B22" s="25">
        <v>0.0</v>
      </c>
      <c r="C22" s="25">
        <v>0.0</v>
      </c>
      <c r="D22" s="14">
        <v>0.0</v>
      </c>
      <c r="E22" s="14">
        <f t="shared" ref="E22:E32" si="35">SUM(B22:D22)</f>
        <v>0</v>
      </c>
      <c r="F22" s="25">
        <v>6.0</v>
      </c>
      <c r="G22" s="25">
        <v>8.0</v>
      </c>
      <c r="H22" s="14">
        <f t="shared" ref="H22:H32" si="36">SUM(F22:G22)</f>
        <v>14</v>
      </c>
      <c r="I22" s="25">
        <v>13.0</v>
      </c>
      <c r="J22" s="25">
        <v>14.0</v>
      </c>
      <c r="K22" s="25">
        <v>0.0</v>
      </c>
      <c r="L22" s="14">
        <f t="shared" ref="L22:L28" si="37">SUM(I22:J22)</f>
        <v>27</v>
      </c>
      <c r="M22" s="25">
        <v>0.0</v>
      </c>
      <c r="N22" s="25">
        <v>0.0</v>
      </c>
      <c r="O22" s="14">
        <f t="shared" ref="O22:O28" si="38">SUM(M22)</f>
        <v>0</v>
      </c>
      <c r="P22" s="25">
        <v>9.0</v>
      </c>
      <c r="Q22" s="25">
        <v>6.0</v>
      </c>
      <c r="R22" s="25">
        <v>0.0</v>
      </c>
      <c r="S22" s="14">
        <f t="shared" ref="S22:S28" si="39">SUM(P22:Q22)</f>
        <v>15</v>
      </c>
      <c r="T22" s="25">
        <v>2.0</v>
      </c>
      <c r="U22" s="25">
        <v>0.0</v>
      </c>
      <c r="V22" s="14">
        <v>0.0</v>
      </c>
      <c r="W22" s="14">
        <f t="shared" ref="W22:W32" si="40">SUM(T22:V22)</f>
        <v>2</v>
      </c>
      <c r="X22" s="25">
        <v>2.0</v>
      </c>
      <c r="Y22" s="25">
        <v>1.0</v>
      </c>
      <c r="Z22" s="25">
        <v>0.0</v>
      </c>
      <c r="AA22" s="14">
        <f t="shared" ref="AA22:AA32" si="41">SUM(X22:Z22)</f>
        <v>3</v>
      </c>
      <c r="AB22" s="25">
        <v>3.0</v>
      </c>
      <c r="AC22" s="25">
        <v>0.0</v>
      </c>
      <c r="AD22" s="14">
        <f t="shared" ref="AD22:AD32" si="42">SUM(AB22:AC22)</f>
        <v>3</v>
      </c>
      <c r="AE22" s="25">
        <v>10.0</v>
      </c>
      <c r="AF22" s="25">
        <v>9.0</v>
      </c>
      <c r="AG22" s="25">
        <v>0.0</v>
      </c>
      <c r="AH22" s="14">
        <f t="shared" ref="AH22:AH32" si="43">SUM(AE22:AG22)</f>
        <v>19</v>
      </c>
      <c r="AI22" s="14">
        <f t="shared" ref="AI22:AJ22" si="34">B22+F22+I22+M22+P22+T22+X22+AB22+AE22</f>
        <v>45</v>
      </c>
      <c r="AJ22" s="14">
        <f t="shared" si="34"/>
        <v>38</v>
      </c>
      <c r="AK22" s="14">
        <f t="shared" ref="AK22:AK32" si="45">D22+K22+R22+V22+Z22+AG22</f>
        <v>0</v>
      </c>
      <c r="AL22" s="14">
        <f t="shared" ref="AL22:AL32" si="46">SUM(AI22:AK22)</f>
        <v>83</v>
      </c>
    </row>
    <row r="23" ht="15.75" customHeight="1">
      <c r="A23" s="25" t="s">
        <v>21</v>
      </c>
      <c r="B23" s="25">
        <v>0.0</v>
      </c>
      <c r="C23" s="25">
        <v>0.0</v>
      </c>
      <c r="D23" s="14">
        <v>0.0</v>
      </c>
      <c r="E23" s="14">
        <f t="shared" si="35"/>
        <v>0</v>
      </c>
      <c r="F23" s="25">
        <v>12.0</v>
      </c>
      <c r="G23" s="25">
        <v>19.0</v>
      </c>
      <c r="H23" s="14">
        <f t="shared" si="36"/>
        <v>31</v>
      </c>
      <c r="I23" s="25">
        <v>35.0</v>
      </c>
      <c r="J23" s="25">
        <v>32.0</v>
      </c>
      <c r="K23" s="25">
        <v>0.0</v>
      </c>
      <c r="L23" s="14">
        <f t="shared" si="37"/>
        <v>67</v>
      </c>
      <c r="M23" s="25">
        <v>0.0</v>
      </c>
      <c r="N23" s="25">
        <v>0.0</v>
      </c>
      <c r="O23" s="14">
        <f t="shared" si="38"/>
        <v>0</v>
      </c>
      <c r="P23" s="25">
        <v>37.0</v>
      </c>
      <c r="Q23" s="25">
        <v>30.0</v>
      </c>
      <c r="R23" s="25">
        <v>0.0</v>
      </c>
      <c r="S23" s="14">
        <f t="shared" si="39"/>
        <v>67</v>
      </c>
      <c r="T23" s="25">
        <v>0.0</v>
      </c>
      <c r="U23" s="25">
        <v>1.0</v>
      </c>
      <c r="V23" s="14">
        <v>0.0</v>
      </c>
      <c r="W23" s="14">
        <f t="shared" si="40"/>
        <v>1</v>
      </c>
      <c r="X23" s="25">
        <v>6.0</v>
      </c>
      <c r="Y23" s="25">
        <v>2.0</v>
      </c>
      <c r="Z23" s="25">
        <v>0.0</v>
      </c>
      <c r="AA23" s="14">
        <f t="shared" si="41"/>
        <v>8</v>
      </c>
      <c r="AB23" s="25">
        <v>7.0</v>
      </c>
      <c r="AC23" s="25">
        <v>2.0</v>
      </c>
      <c r="AD23" s="14">
        <f t="shared" si="42"/>
        <v>9</v>
      </c>
      <c r="AE23" s="25">
        <v>27.0</v>
      </c>
      <c r="AF23" s="25">
        <v>27.0</v>
      </c>
      <c r="AG23" s="25">
        <v>0.0</v>
      </c>
      <c r="AH23" s="14">
        <f t="shared" si="43"/>
        <v>54</v>
      </c>
      <c r="AI23" s="14">
        <f t="shared" ref="AI23:AJ23" si="44">B23+F23+I23+M23+P23+T23+X23+AB23+AE23</f>
        <v>124</v>
      </c>
      <c r="AJ23" s="14">
        <f t="shared" si="44"/>
        <v>113</v>
      </c>
      <c r="AK23" s="14">
        <f t="shared" si="45"/>
        <v>0</v>
      </c>
      <c r="AL23" s="14">
        <f t="shared" si="46"/>
        <v>237</v>
      </c>
    </row>
    <row r="24" ht="15.75" customHeight="1">
      <c r="A24" s="25" t="s">
        <v>22</v>
      </c>
      <c r="B24" s="25">
        <v>0.0</v>
      </c>
      <c r="C24" s="25">
        <v>0.0</v>
      </c>
      <c r="D24" s="14">
        <v>0.0</v>
      </c>
      <c r="E24" s="14">
        <f t="shared" si="35"/>
        <v>0</v>
      </c>
      <c r="F24" s="25">
        <v>17.0</v>
      </c>
      <c r="G24" s="25">
        <v>23.0</v>
      </c>
      <c r="H24" s="14">
        <f t="shared" si="36"/>
        <v>40</v>
      </c>
      <c r="I24" s="25">
        <v>54.0</v>
      </c>
      <c r="J24" s="25">
        <v>27.0</v>
      </c>
      <c r="K24" s="25">
        <v>0.0</v>
      </c>
      <c r="L24" s="14">
        <f t="shared" si="37"/>
        <v>81</v>
      </c>
      <c r="M24" s="25">
        <v>0.0</v>
      </c>
      <c r="N24" s="25">
        <v>0.0</v>
      </c>
      <c r="O24" s="14">
        <f t="shared" si="38"/>
        <v>0</v>
      </c>
      <c r="P24" s="25">
        <v>44.0</v>
      </c>
      <c r="Q24" s="25">
        <v>34.0</v>
      </c>
      <c r="R24" s="25">
        <v>0.0</v>
      </c>
      <c r="S24" s="14">
        <f t="shared" si="39"/>
        <v>78</v>
      </c>
      <c r="T24" s="25">
        <v>0.0</v>
      </c>
      <c r="U24" s="25">
        <v>0.0</v>
      </c>
      <c r="V24" s="14">
        <v>0.0</v>
      </c>
      <c r="W24" s="14">
        <f t="shared" si="40"/>
        <v>0</v>
      </c>
      <c r="X24" s="25">
        <v>7.0</v>
      </c>
      <c r="Y24" s="25">
        <v>10.0</v>
      </c>
      <c r="Z24" s="25">
        <v>0.0</v>
      </c>
      <c r="AA24" s="14">
        <f t="shared" si="41"/>
        <v>17</v>
      </c>
      <c r="AB24" s="25">
        <v>6.0</v>
      </c>
      <c r="AC24" s="25">
        <v>5.0</v>
      </c>
      <c r="AD24" s="14">
        <f t="shared" si="42"/>
        <v>11</v>
      </c>
      <c r="AE24" s="25">
        <v>39.0</v>
      </c>
      <c r="AF24" s="25">
        <v>41.0</v>
      </c>
      <c r="AG24" s="25">
        <v>1.0</v>
      </c>
      <c r="AH24" s="14">
        <f t="shared" si="43"/>
        <v>81</v>
      </c>
      <c r="AI24" s="14">
        <f t="shared" ref="AI24:AJ24" si="47">B24+F24+I24+M24+P24+T24+X24+AB24+AE24</f>
        <v>167</v>
      </c>
      <c r="AJ24" s="14">
        <f t="shared" si="47"/>
        <v>140</v>
      </c>
      <c r="AK24" s="14">
        <f t="shared" si="45"/>
        <v>1</v>
      </c>
      <c r="AL24" s="14">
        <f t="shared" si="46"/>
        <v>308</v>
      </c>
    </row>
    <row r="25" ht="15.75" customHeight="1">
      <c r="A25" s="25" t="s">
        <v>23</v>
      </c>
      <c r="B25" s="25">
        <v>0.0</v>
      </c>
      <c r="C25" s="25">
        <v>1.0</v>
      </c>
      <c r="D25" s="14">
        <v>0.0</v>
      </c>
      <c r="E25" s="14">
        <f t="shared" si="35"/>
        <v>1</v>
      </c>
      <c r="F25" s="25">
        <v>23.0</v>
      </c>
      <c r="G25" s="25">
        <v>32.0</v>
      </c>
      <c r="H25" s="14">
        <f t="shared" si="36"/>
        <v>55</v>
      </c>
      <c r="I25" s="25">
        <v>77.0</v>
      </c>
      <c r="J25" s="25">
        <v>63.0</v>
      </c>
      <c r="K25" s="25">
        <v>0.0</v>
      </c>
      <c r="L25" s="14">
        <f t="shared" si="37"/>
        <v>140</v>
      </c>
      <c r="M25" s="25">
        <v>0.0</v>
      </c>
      <c r="N25" s="25">
        <v>0.0</v>
      </c>
      <c r="O25" s="14">
        <f t="shared" si="38"/>
        <v>0</v>
      </c>
      <c r="P25" s="25">
        <v>61.0</v>
      </c>
      <c r="Q25" s="25">
        <v>35.0</v>
      </c>
      <c r="R25" s="25">
        <v>0.0</v>
      </c>
      <c r="S25" s="14">
        <f t="shared" si="39"/>
        <v>96</v>
      </c>
      <c r="T25" s="25">
        <v>3.0</v>
      </c>
      <c r="U25" s="25">
        <v>1.0</v>
      </c>
      <c r="V25" s="14">
        <v>0.0</v>
      </c>
      <c r="W25" s="14">
        <f t="shared" si="40"/>
        <v>4</v>
      </c>
      <c r="X25" s="25">
        <v>9.0</v>
      </c>
      <c r="Y25" s="25">
        <v>10.0</v>
      </c>
      <c r="Z25" s="25">
        <v>0.0</v>
      </c>
      <c r="AA25" s="14">
        <f t="shared" si="41"/>
        <v>19</v>
      </c>
      <c r="AB25" s="25">
        <v>5.0</v>
      </c>
      <c r="AC25" s="25">
        <v>9.0</v>
      </c>
      <c r="AD25" s="14">
        <f t="shared" si="42"/>
        <v>14</v>
      </c>
      <c r="AE25" s="25">
        <v>99.0</v>
      </c>
      <c r="AF25" s="25">
        <v>84.0</v>
      </c>
      <c r="AG25" s="25">
        <v>0.0</v>
      </c>
      <c r="AH25" s="14">
        <f t="shared" si="43"/>
        <v>183</v>
      </c>
      <c r="AI25" s="14">
        <f t="shared" ref="AI25:AJ25" si="48">B25+F25+I25+M25+P25+T25+X25+AB25+AE25</f>
        <v>277</v>
      </c>
      <c r="AJ25" s="14">
        <f t="shared" si="48"/>
        <v>235</v>
      </c>
      <c r="AK25" s="14">
        <f t="shared" si="45"/>
        <v>0</v>
      </c>
      <c r="AL25" s="14">
        <f t="shared" si="46"/>
        <v>512</v>
      </c>
    </row>
    <row r="26" ht="15.75" customHeight="1">
      <c r="A26" s="25" t="s">
        <v>24</v>
      </c>
      <c r="B26" s="25">
        <v>0.0</v>
      </c>
      <c r="C26" s="25">
        <v>1.0</v>
      </c>
      <c r="D26" s="14">
        <v>0.0</v>
      </c>
      <c r="E26" s="14">
        <f t="shared" si="35"/>
        <v>1</v>
      </c>
      <c r="F26" s="25">
        <v>38.0</v>
      </c>
      <c r="G26" s="25">
        <v>46.0</v>
      </c>
      <c r="H26" s="14">
        <f t="shared" si="36"/>
        <v>84</v>
      </c>
      <c r="I26" s="25">
        <v>105.0</v>
      </c>
      <c r="J26" s="25">
        <v>72.0</v>
      </c>
      <c r="K26" s="25">
        <v>0.0</v>
      </c>
      <c r="L26" s="14">
        <f t="shared" si="37"/>
        <v>177</v>
      </c>
      <c r="M26" s="25">
        <v>0.0</v>
      </c>
      <c r="N26" s="25">
        <v>0.0</v>
      </c>
      <c r="O26" s="14">
        <f t="shared" si="38"/>
        <v>0</v>
      </c>
      <c r="P26" s="25">
        <v>93.0</v>
      </c>
      <c r="Q26" s="25">
        <v>49.0</v>
      </c>
      <c r="R26" s="25">
        <v>0.0</v>
      </c>
      <c r="S26" s="14">
        <f t="shared" si="39"/>
        <v>142</v>
      </c>
      <c r="T26" s="25">
        <v>14.0</v>
      </c>
      <c r="U26" s="25">
        <v>18.0</v>
      </c>
      <c r="V26" s="14">
        <v>0.0</v>
      </c>
      <c r="W26" s="14">
        <f t="shared" si="40"/>
        <v>32</v>
      </c>
      <c r="X26" s="25">
        <v>21.0</v>
      </c>
      <c r="Y26" s="25">
        <v>21.0</v>
      </c>
      <c r="Z26" s="25">
        <v>2.0</v>
      </c>
      <c r="AA26" s="14">
        <f t="shared" si="41"/>
        <v>44</v>
      </c>
      <c r="AB26" s="25">
        <v>16.0</v>
      </c>
      <c r="AC26" s="25">
        <v>14.0</v>
      </c>
      <c r="AD26" s="14">
        <f t="shared" si="42"/>
        <v>30</v>
      </c>
      <c r="AE26" s="25">
        <v>168.0</v>
      </c>
      <c r="AF26" s="25">
        <v>143.0</v>
      </c>
      <c r="AG26" s="25">
        <v>1.0</v>
      </c>
      <c r="AH26" s="14">
        <f t="shared" si="43"/>
        <v>312</v>
      </c>
      <c r="AI26" s="14">
        <f t="shared" ref="AI26:AJ26" si="49">B26+F26+I26+M26+P26+T26+X26+AB26+AE26</f>
        <v>455</v>
      </c>
      <c r="AJ26" s="14">
        <f t="shared" si="49"/>
        <v>364</v>
      </c>
      <c r="AK26" s="14">
        <f t="shared" si="45"/>
        <v>3</v>
      </c>
      <c r="AL26" s="14">
        <f t="shared" si="46"/>
        <v>822</v>
      </c>
    </row>
    <row r="27" ht="15.75" customHeight="1">
      <c r="A27" s="25" t="s">
        <v>26</v>
      </c>
      <c r="B27" s="25">
        <v>0.0</v>
      </c>
      <c r="C27" s="25">
        <v>0.0</v>
      </c>
      <c r="D27" s="14">
        <v>0.0</v>
      </c>
      <c r="E27" s="14">
        <f t="shared" si="35"/>
        <v>0</v>
      </c>
      <c r="F27" s="25">
        <v>6.0</v>
      </c>
      <c r="G27" s="25">
        <v>9.0</v>
      </c>
      <c r="H27" s="14">
        <f t="shared" si="36"/>
        <v>15</v>
      </c>
      <c r="I27" s="25">
        <v>13.0</v>
      </c>
      <c r="J27" s="25">
        <v>9.0</v>
      </c>
      <c r="K27" s="25">
        <v>0.0</v>
      </c>
      <c r="L27" s="14">
        <f t="shared" si="37"/>
        <v>22</v>
      </c>
      <c r="M27" s="25">
        <v>0.0</v>
      </c>
      <c r="N27" s="25">
        <v>0.0</v>
      </c>
      <c r="O27" s="14">
        <f t="shared" si="38"/>
        <v>0</v>
      </c>
      <c r="P27" s="25">
        <v>18.0</v>
      </c>
      <c r="Q27" s="25">
        <v>7.0</v>
      </c>
      <c r="R27" s="25">
        <v>0.0</v>
      </c>
      <c r="S27" s="14">
        <f t="shared" si="39"/>
        <v>25</v>
      </c>
      <c r="T27" s="25">
        <v>1.0</v>
      </c>
      <c r="U27" s="25">
        <v>2.0</v>
      </c>
      <c r="V27" s="14">
        <v>0.0</v>
      </c>
      <c r="W27" s="14">
        <f t="shared" si="40"/>
        <v>3</v>
      </c>
      <c r="X27" s="25">
        <v>1.0</v>
      </c>
      <c r="Y27" s="25">
        <v>2.0</v>
      </c>
      <c r="Z27" s="25">
        <v>0.0</v>
      </c>
      <c r="AA27" s="14">
        <f t="shared" si="41"/>
        <v>3</v>
      </c>
      <c r="AB27" s="25">
        <v>6.0</v>
      </c>
      <c r="AC27" s="25">
        <v>0.0</v>
      </c>
      <c r="AD27" s="14">
        <f t="shared" si="42"/>
        <v>6</v>
      </c>
      <c r="AE27" s="25">
        <v>10.0</v>
      </c>
      <c r="AF27" s="25">
        <v>10.0</v>
      </c>
      <c r="AG27" s="25">
        <v>0.0</v>
      </c>
      <c r="AH27" s="14">
        <f t="shared" si="43"/>
        <v>20</v>
      </c>
      <c r="AI27" s="14">
        <f t="shared" ref="AI27:AJ27" si="50">B27+F27+I27+M27+P27+T27+X27+AB27+AE27</f>
        <v>55</v>
      </c>
      <c r="AJ27" s="14">
        <f t="shared" si="50"/>
        <v>39</v>
      </c>
      <c r="AK27" s="14">
        <f t="shared" si="45"/>
        <v>0</v>
      </c>
      <c r="AL27" s="14">
        <f t="shared" si="46"/>
        <v>94</v>
      </c>
    </row>
    <row r="28" ht="15.75" customHeight="1">
      <c r="A28" s="26" t="s">
        <v>33</v>
      </c>
      <c r="B28" s="26">
        <v>1.0</v>
      </c>
      <c r="C28" s="26">
        <v>0.0</v>
      </c>
      <c r="D28" s="18">
        <v>0.0</v>
      </c>
      <c r="E28" s="18">
        <f t="shared" si="35"/>
        <v>1</v>
      </c>
      <c r="F28" s="26">
        <v>5.0</v>
      </c>
      <c r="G28" s="26">
        <v>3.0</v>
      </c>
      <c r="H28" s="18">
        <f t="shared" si="36"/>
        <v>8</v>
      </c>
      <c r="I28" s="26">
        <v>2.0</v>
      </c>
      <c r="J28" s="26">
        <v>1.0</v>
      </c>
      <c r="K28" s="26">
        <v>0.0</v>
      </c>
      <c r="L28" s="18">
        <f t="shared" si="37"/>
        <v>3</v>
      </c>
      <c r="M28" s="26">
        <v>0.0</v>
      </c>
      <c r="N28" s="26">
        <v>0.0</v>
      </c>
      <c r="O28" s="18">
        <f t="shared" si="38"/>
        <v>0</v>
      </c>
      <c r="P28" s="26">
        <v>0.0</v>
      </c>
      <c r="Q28" s="26">
        <v>4.0</v>
      </c>
      <c r="R28" s="26">
        <v>0.0</v>
      </c>
      <c r="S28" s="18">
        <f t="shared" si="39"/>
        <v>4</v>
      </c>
      <c r="T28" s="26">
        <v>1.0</v>
      </c>
      <c r="U28" s="26">
        <v>0.0</v>
      </c>
      <c r="V28" s="18">
        <v>0.0</v>
      </c>
      <c r="W28" s="18">
        <f t="shared" si="40"/>
        <v>1</v>
      </c>
      <c r="X28" s="26">
        <v>177.0</v>
      </c>
      <c r="Y28" s="26">
        <v>125.0</v>
      </c>
      <c r="Z28" s="26">
        <v>3.0</v>
      </c>
      <c r="AA28" s="18">
        <f t="shared" si="41"/>
        <v>305</v>
      </c>
      <c r="AB28" s="26">
        <v>1.0</v>
      </c>
      <c r="AC28" s="26">
        <v>0.0</v>
      </c>
      <c r="AD28" s="18">
        <f t="shared" si="42"/>
        <v>1</v>
      </c>
      <c r="AE28" s="26">
        <v>11.0</v>
      </c>
      <c r="AF28" s="26">
        <v>10.0</v>
      </c>
      <c r="AG28" s="26">
        <v>0.0</v>
      </c>
      <c r="AH28" s="18">
        <f t="shared" si="43"/>
        <v>21</v>
      </c>
      <c r="AI28" s="18">
        <f t="shared" ref="AI28:AJ28" si="51">B28+F28+I28+M28+P28+T28+X28+AB28+AE28</f>
        <v>198</v>
      </c>
      <c r="AJ28" s="18">
        <f t="shared" si="51"/>
        <v>143</v>
      </c>
      <c r="AK28" s="18">
        <f t="shared" si="45"/>
        <v>3</v>
      </c>
      <c r="AL28" s="18">
        <f t="shared" si="46"/>
        <v>344</v>
      </c>
    </row>
    <row r="29" ht="15.75" customHeight="1">
      <c r="A29" s="10" t="s">
        <v>27</v>
      </c>
      <c r="B29" s="25">
        <v>0.0</v>
      </c>
      <c r="C29" s="25">
        <v>0.0</v>
      </c>
      <c r="D29" s="14">
        <v>0.0</v>
      </c>
      <c r="E29" s="14">
        <f t="shared" si="35"/>
        <v>0</v>
      </c>
      <c r="F29" s="25">
        <v>0.0</v>
      </c>
      <c r="G29" s="25">
        <v>0.0</v>
      </c>
      <c r="H29" s="14">
        <f t="shared" si="36"/>
        <v>0</v>
      </c>
      <c r="I29" s="25">
        <v>0.0</v>
      </c>
      <c r="J29" s="25">
        <v>0.0</v>
      </c>
      <c r="K29" s="25">
        <v>0.0</v>
      </c>
      <c r="L29" s="14">
        <f>SUM(I29:K29)</f>
        <v>0</v>
      </c>
      <c r="M29" s="25">
        <v>0.0</v>
      </c>
      <c r="N29" s="25">
        <v>0.0</v>
      </c>
      <c r="O29" s="14">
        <f t="shared" ref="O29:O33" si="53">SUM(M29:N29)</f>
        <v>0</v>
      </c>
      <c r="P29" s="25">
        <v>3.0</v>
      </c>
      <c r="Q29" s="25">
        <v>0.0</v>
      </c>
      <c r="R29" s="25">
        <v>0.0</v>
      </c>
      <c r="S29" s="14">
        <f t="shared" ref="S29:S32" si="54">SUM(P29:R29)</f>
        <v>3</v>
      </c>
      <c r="T29" s="25">
        <v>0.0</v>
      </c>
      <c r="U29" s="25">
        <v>0.0</v>
      </c>
      <c r="V29" s="14">
        <v>0.0</v>
      </c>
      <c r="W29" s="14">
        <f t="shared" si="40"/>
        <v>0</v>
      </c>
      <c r="X29" s="25">
        <v>18.0</v>
      </c>
      <c r="Y29" s="25">
        <v>6.0</v>
      </c>
      <c r="Z29" s="25">
        <v>0.0</v>
      </c>
      <c r="AA29" s="14">
        <f t="shared" si="41"/>
        <v>24</v>
      </c>
      <c r="AB29" s="25">
        <v>0.0</v>
      </c>
      <c r="AC29" s="25">
        <v>0.0</v>
      </c>
      <c r="AD29" s="14">
        <f t="shared" si="42"/>
        <v>0</v>
      </c>
      <c r="AE29" s="25">
        <v>1.0</v>
      </c>
      <c r="AF29" s="25">
        <v>1.0</v>
      </c>
      <c r="AG29" s="25">
        <v>0.0</v>
      </c>
      <c r="AH29" s="14">
        <f t="shared" si="43"/>
        <v>2</v>
      </c>
      <c r="AI29" s="14">
        <f t="shared" ref="AI29:AJ29" si="52">B29+F29+I29+M29+P29+T29+X29+AB29+AE29</f>
        <v>22</v>
      </c>
      <c r="AJ29" s="14">
        <f t="shared" si="52"/>
        <v>7</v>
      </c>
      <c r="AK29" s="14">
        <f t="shared" si="45"/>
        <v>0</v>
      </c>
      <c r="AL29" s="14">
        <f t="shared" si="46"/>
        <v>29</v>
      </c>
    </row>
    <row r="30" ht="15.75" customHeight="1">
      <c r="A30" s="25" t="s">
        <v>28</v>
      </c>
      <c r="B30" s="25">
        <v>0.0</v>
      </c>
      <c r="C30" s="25">
        <v>0.0</v>
      </c>
      <c r="D30" s="14">
        <v>0.0</v>
      </c>
      <c r="E30" s="14">
        <f t="shared" si="35"/>
        <v>0</v>
      </c>
      <c r="F30" s="25">
        <v>27.0</v>
      </c>
      <c r="G30" s="25">
        <v>8.0</v>
      </c>
      <c r="H30" s="14">
        <f t="shared" si="36"/>
        <v>35</v>
      </c>
      <c r="I30" s="25">
        <v>37.0</v>
      </c>
      <c r="J30" s="25">
        <v>9.0</v>
      </c>
      <c r="K30" s="25">
        <v>0.0</v>
      </c>
      <c r="L30" s="14">
        <f>SUM(I30:J30)</f>
        <v>46</v>
      </c>
      <c r="M30" s="25">
        <v>1.0</v>
      </c>
      <c r="N30" s="25">
        <v>0.0</v>
      </c>
      <c r="O30" s="14">
        <f t="shared" si="53"/>
        <v>1</v>
      </c>
      <c r="P30" s="25">
        <v>24.0</v>
      </c>
      <c r="Q30" s="25">
        <v>6.0</v>
      </c>
      <c r="R30" s="25">
        <v>0.0</v>
      </c>
      <c r="S30" s="14">
        <f t="shared" si="54"/>
        <v>30</v>
      </c>
      <c r="T30" s="25">
        <v>6.0</v>
      </c>
      <c r="U30" s="25">
        <v>6.0</v>
      </c>
      <c r="V30" s="14">
        <v>0.0</v>
      </c>
      <c r="W30" s="14">
        <f t="shared" si="40"/>
        <v>12</v>
      </c>
      <c r="X30" s="25">
        <v>6.0</v>
      </c>
      <c r="Y30" s="25">
        <v>4.0</v>
      </c>
      <c r="Z30" s="25">
        <v>0.0</v>
      </c>
      <c r="AA30" s="14">
        <f t="shared" si="41"/>
        <v>10</v>
      </c>
      <c r="AB30" s="25">
        <v>4.0</v>
      </c>
      <c r="AC30" s="25">
        <v>2.0</v>
      </c>
      <c r="AD30" s="14">
        <f t="shared" si="42"/>
        <v>6</v>
      </c>
      <c r="AE30" s="25">
        <v>173.0</v>
      </c>
      <c r="AF30" s="25">
        <v>46.0</v>
      </c>
      <c r="AG30" s="25">
        <v>0.0</v>
      </c>
      <c r="AH30" s="14">
        <f t="shared" si="43"/>
        <v>219</v>
      </c>
      <c r="AI30" s="14">
        <f t="shared" ref="AI30:AJ30" si="55">B30+F30+I30+M30+P30+T30+X30+AB30+AE30</f>
        <v>278</v>
      </c>
      <c r="AJ30" s="14">
        <f t="shared" si="55"/>
        <v>81</v>
      </c>
      <c r="AK30" s="14">
        <f t="shared" si="45"/>
        <v>0</v>
      </c>
      <c r="AL30" s="14">
        <f t="shared" si="46"/>
        <v>359</v>
      </c>
    </row>
    <row r="31" ht="15.75" customHeight="1">
      <c r="A31" s="25" t="s">
        <v>29</v>
      </c>
      <c r="B31" s="25">
        <v>1.0</v>
      </c>
      <c r="C31" s="25">
        <v>0.0</v>
      </c>
      <c r="D31" s="14">
        <v>0.0</v>
      </c>
      <c r="E31" s="14">
        <f t="shared" si="35"/>
        <v>1</v>
      </c>
      <c r="F31" s="25">
        <v>67.0</v>
      </c>
      <c r="G31" s="25">
        <v>25.0</v>
      </c>
      <c r="H31" s="14">
        <f t="shared" si="36"/>
        <v>92</v>
      </c>
      <c r="I31" s="25">
        <v>102.0</v>
      </c>
      <c r="J31" s="25">
        <v>47.0</v>
      </c>
      <c r="K31" s="25">
        <v>1.0</v>
      </c>
      <c r="L31" s="14">
        <f>SUM(I31:K31)</f>
        <v>150</v>
      </c>
      <c r="M31" s="25">
        <v>1.0</v>
      </c>
      <c r="N31" s="25">
        <v>0.0</v>
      </c>
      <c r="O31" s="14">
        <f t="shared" si="53"/>
        <v>1</v>
      </c>
      <c r="P31" s="25">
        <v>93.0</v>
      </c>
      <c r="Q31" s="25">
        <v>47.0</v>
      </c>
      <c r="R31" s="25">
        <v>0.0</v>
      </c>
      <c r="S31" s="14">
        <f t="shared" si="54"/>
        <v>140</v>
      </c>
      <c r="T31" s="25">
        <v>64.0</v>
      </c>
      <c r="U31" s="25">
        <v>48.0</v>
      </c>
      <c r="V31" s="14">
        <v>0.0</v>
      </c>
      <c r="W31" s="14">
        <f t="shared" si="40"/>
        <v>112</v>
      </c>
      <c r="X31" s="25">
        <v>12.0</v>
      </c>
      <c r="Y31" s="25">
        <v>5.0</v>
      </c>
      <c r="Z31" s="25">
        <v>0.0</v>
      </c>
      <c r="AA31" s="14">
        <f t="shared" si="41"/>
        <v>17</v>
      </c>
      <c r="AB31" s="25">
        <v>28.0</v>
      </c>
      <c r="AC31" s="25">
        <v>14.0</v>
      </c>
      <c r="AD31" s="14">
        <f t="shared" si="42"/>
        <v>42</v>
      </c>
      <c r="AE31" s="25">
        <v>561.0</v>
      </c>
      <c r="AF31" s="25">
        <v>279.0</v>
      </c>
      <c r="AG31" s="25">
        <v>0.0</v>
      </c>
      <c r="AH31" s="14">
        <f t="shared" si="43"/>
        <v>840</v>
      </c>
      <c r="AI31" s="14">
        <f t="shared" ref="AI31:AJ31" si="56">B31+F31+I31+M31+P31+T31+X31+AB31+AE31</f>
        <v>929</v>
      </c>
      <c r="AJ31" s="14">
        <f t="shared" si="56"/>
        <v>465</v>
      </c>
      <c r="AK31" s="14">
        <f t="shared" si="45"/>
        <v>1</v>
      </c>
      <c r="AL31" s="15">
        <f t="shared" si="46"/>
        <v>1395</v>
      </c>
    </row>
    <row r="32" ht="15.75" customHeight="1">
      <c r="A32" s="25" t="s">
        <v>30</v>
      </c>
      <c r="B32" s="25">
        <v>0.0</v>
      </c>
      <c r="C32" s="25">
        <v>0.0</v>
      </c>
      <c r="D32" s="14">
        <v>0.0</v>
      </c>
      <c r="E32" s="14">
        <f t="shared" si="35"/>
        <v>0</v>
      </c>
      <c r="F32" s="25">
        <v>4.0</v>
      </c>
      <c r="G32" s="25">
        <v>1.0</v>
      </c>
      <c r="H32" s="14">
        <f t="shared" si="36"/>
        <v>5</v>
      </c>
      <c r="I32" s="25">
        <v>4.0</v>
      </c>
      <c r="J32" s="25">
        <v>3.0</v>
      </c>
      <c r="K32" s="25">
        <v>0.0</v>
      </c>
      <c r="L32" s="14">
        <f>SUM(I32:J32)</f>
        <v>7</v>
      </c>
      <c r="M32" s="25">
        <v>0.0</v>
      </c>
      <c r="N32" s="25">
        <v>0.0</v>
      </c>
      <c r="O32" s="14">
        <f t="shared" si="53"/>
        <v>0</v>
      </c>
      <c r="P32" s="25">
        <v>6.0</v>
      </c>
      <c r="Q32" s="25">
        <v>1.0</v>
      </c>
      <c r="R32" s="25">
        <v>1.0</v>
      </c>
      <c r="S32" s="14">
        <f t="shared" si="54"/>
        <v>8</v>
      </c>
      <c r="T32" s="25">
        <v>7.0</v>
      </c>
      <c r="U32" s="25">
        <v>2.0</v>
      </c>
      <c r="V32" s="14">
        <v>0.0</v>
      </c>
      <c r="W32" s="14">
        <f t="shared" si="40"/>
        <v>9</v>
      </c>
      <c r="X32" s="25">
        <v>36.0</v>
      </c>
      <c r="Y32" s="25">
        <v>13.0</v>
      </c>
      <c r="Z32" s="25">
        <v>1.0</v>
      </c>
      <c r="AA32" s="14">
        <f t="shared" si="41"/>
        <v>50</v>
      </c>
      <c r="AB32" s="25">
        <v>0.0</v>
      </c>
      <c r="AC32" s="25">
        <v>1.0</v>
      </c>
      <c r="AD32" s="14">
        <f t="shared" si="42"/>
        <v>1</v>
      </c>
      <c r="AE32" s="25">
        <v>23.0</v>
      </c>
      <c r="AF32" s="25">
        <v>10.0</v>
      </c>
      <c r="AG32" s="25">
        <v>0.0</v>
      </c>
      <c r="AH32" s="14">
        <f t="shared" si="43"/>
        <v>33</v>
      </c>
      <c r="AI32" s="14">
        <f t="shared" ref="AI32:AJ32" si="57">B32+F32+I32+M32+P32+T32+X32+AB32+AE32</f>
        <v>80</v>
      </c>
      <c r="AJ32" s="14">
        <f t="shared" si="57"/>
        <v>31</v>
      </c>
      <c r="AK32" s="14">
        <f t="shared" si="45"/>
        <v>2</v>
      </c>
      <c r="AL32" s="14">
        <f t="shared" si="46"/>
        <v>113</v>
      </c>
    </row>
    <row r="33" ht="15.75" customHeight="1">
      <c r="A33" s="30" t="s">
        <v>31</v>
      </c>
      <c r="B33" s="21">
        <f t="shared" ref="B33:N33" si="58">SUM(B22:B32)</f>
        <v>2</v>
      </c>
      <c r="C33" s="21">
        <f t="shared" si="58"/>
        <v>2</v>
      </c>
      <c r="D33" s="21">
        <f t="shared" si="58"/>
        <v>0</v>
      </c>
      <c r="E33" s="21">
        <f t="shared" si="58"/>
        <v>4</v>
      </c>
      <c r="F33" s="21">
        <f t="shared" si="58"/>
        <v>205</v>
      </c>
      <c r="G33" s="21">
        <f t="shared" si="58"/>
        <v>174</v>
      </c>
      <c r="H33" s="21">
        <f t="shared" si="58"/>
        <v>379</v>
      </c>
      <c r="I33" s="21">
        <f t="shared" si="58"/>
        <v>442</v>
      </c>
      <c r="J33" s="21">
        <f t="shared" si="58"/>
        <v>277</v>
      </c>
      <c r="K33" s="21">
        <f t="shared" si="58"/>
        <v>1</v>
      </c>
      <c r="L33" s="21">
        <f t="shared" si="58"/>
        <v>720</v>
      </c>
      <c r="M33" s="21">
        <f t="shared" si="58"/>
        <v>2</v>
      </c>
      <c r="N33" s="21">
        <f t="shared" si="58"/>
        <v>0</v>
      </c>
      <c r="O33" s="18">
        <f t="shared" si="53"/>
        <v>2</v>
      </c>
      <c r="P33" s="21">
        <f t="shared" ref="P33:AL33" si="59">SUM(P22:P32)</f>
        <v>388</v>
      </c>
      <c r="Q33" s="21">
        <f t="shared" si="59"/>
        <v>219</v>
      </c>
      <c r="R33" s="21">
        <f t="shared" si="59"/>
        <v>1</v>
      </c>
      <c r="S33" s="21">
        <f t="shared" si="59"/>
        <v>608</v>
      </c>
      <c r="T33" s="21">
        <f t="shared" si="59"/>
        <v>98</v>
      </c>
      <c r="U33" s="21">
        <f t="shared" si="59"/>
        <v>78</v>
      </c>
      <c r="V33" s="21">
        <f t="shared" si="59"/>
        <v>0</v>
      </c>
      <c r="W33" s="21">
        <f t="shared" si="59"/>
        <v>176</v>
      </c>
      <c r="X33" s="21">
        <f t="shared" si="59"/>
        <v>295</v>
      </c>
      <c r="Y33" s="21">
        <f t="shared" si="59"/>
        <v>199</v>
      </c>
      <c r="Z33" s="21">
        <f t="shared" si="59"/>
        <v>6</v>
      </c>
      <c r="AA33" s="21">
        <f t="shared" si="59"/>
        <v>500</v>
      </c>
      <c r="AB33" s="21">
        <f t="shared" si="59"/>
        <v>76</v>
      </c>
      <c r="AC33" s="21">
        <f t="shared" si="59"/>
        <v>47</v>
      </c>
      <c r="AD33" s="21">
        <f t="shared" si="59"/>
        <v>123</v>
      </c>
      <c r="AE33" s="22">
        <f t="shared" si="59"/>
        <v>1122</v>
      </c>
      <c r="AF33" s="21">
        <f t="shared" si="59"/>
        <v>660</v>
      </c>
      <c r="AG33" s="21">
        <f t="shared" si="59"/>
        <v>2</v>
      </c>
      <c r="AH33" s="22">
        <f t="shared" si="59"/>
        <v>1784</v>
      </c>
      <c r="AI33" s="22">
        <f t="shared" si="59"/>
        <v>2630</v>
      </c>
      <c r="AJ33" s="22">
        <f t="shared" si="59"/>
        <v>1656</v>
      </c>
      <c r="AK33" s="21">
        <f t="shared" si="59"/>
        <v>10</v>
      </c>
      <c r="AL33" s="22">
        <f t="shared" si="59"/>
        <v>4296</v>
      </c>
    </row>
    <row r="34" ht="15.75" customHeight="1">
      <c r="A34" s="31" t="s">
        <v>34</v>
      </c>
      <c r="B34" s="11">
        <f t="shared" ref="B34:G34" si="60">B19+B33</f>
        <v>4</v>
      </c>
      <c r="C34" s="11">
        <f t="shared" si="60"/>
        <v>8</v>
      </c>
      <c r="D34" s="11">
        <f t="shared" si="60"/>
        <v>0</v>
      </c>
      <c r="E34" s="11">
        <f t="shared" si="60"/>
        <v>12</v>
      </c>
      <c r="F34" s="32">
        <f t="shared" si="60"/>
        <v>1098</v>
      </c>
      <c r="G34" s="11">
        <f t="shared" si="60"/>
        <v>995</v>
      </c>
      <c r="H34" s="32">
        <f>SUM(F34:G34)</f>
        <v>2093</v>
      </c>
      <c r="I34" s="32">
        <f t="shared" ref="I34:R34" si="61">I19+I33</f>
        <v>1546</v>
      </c>
      <c r="J34" s="11">
        <f t="shared" si="61"/>
        <v>879</v>
      </c>
      <c r="K34" s="11">
        <f t="shared" si="61"/>
        <v>1</v>
      </c>
      <c r="L34" s="32">
        <f t="shared" si="61"/>
        <v>2426</v>
      </c>
      <c r="M34" s="11">
        <f t="shared" si="61"/>
        <v>6</v>
      </c>
      <c r="N34" s="32">
        <f t="shared" si="61"/>
        <v>2</v>
      </c>
      <c r="O34" s="32">
        <f t="shared" si="61"/>
        <v>8</v>
      </c>
      <c r="P34" s="32">
        <f t="shared" si="61"/>
        <v>1670</v>
      </c>
      <c r="Q34" s="11">
        <f t="shared" si="61"/>
        <v>899</v>
      </c>
      <c r="R34" s="11">
        <f t="shared" si="61"/>
        <v>2</v>
      </c>
      <c r="S34" s="32">
        <f>SUM(P34:R34)</f>
        <v>2571</v>
      </c>
      <c r="T34" s="11">
        <f t="shared" ref="T34:V34" si="62">T19+T33</f>
        <v>683</v>
      </c>
      <c r="U34" s="11">
        <f t="shared" si="62"/>
        <v>892</v>
      </c>
      <c r="V34" s="11">
        <f t="shared" si="62"/>
        <v>0</v>
      </c>
      <c r="W34" s="32">
        <f>SUM(T34:U34)</f>
        <v>1575</v>
      </c>
      <c r="X34" s="11">
        <f t="shared" ref="X34:Z34" si="63">X19+X33</f>
        <v>509</v>
      </c>
      <c r="Y34" s="11">
        <f t="shared" si="63"/>
        <v>338</v>
      </c>
      <c r="Z34" s="11">
        <f t="shared" si="63"/>
        <v>8</v>
      </c>
      <c r="AA34" s="11">
        <f>SUM(X34:Z34)</f>
        <v>855</v>
      </c>
      <c r="AB34" s="11">
        <f t="shared" ref="AB34:AC34" si="64">AB19+AB33</f>
        <v>314</v>
      </c>
      <c r="AC34" s="11">
        <f t="shared" si="64"/>
        <v>216</v>
      </c>
      <c r="AD34" s="11">
        <f>SUM(AB34:AC34)</f>
        <v>530</v>
      </c>
      <c r="AE34" s="32">
        <f t="shared" ref="AE34:AG34" si="65">AE19+AE33</f>
        <v>3316</v>
      </c>
      <c r="AF34" s="32">
        <f t="shared" si="65"/>
        <v>2196</v>
      </c>
      <c r="AG34" s="11">
        <f t="shared" si="65"/>
        <v>4</v>
      </c>
      <c r="AH34" s="32">
        <f>SUM(AE34:AG34)</f>
        <v>5516</v>
      </c>
      <c r="AI34" s="32">
        <f t="shared" ref="AI34:AK34" si="66">AI19+AI33</f>
        <v>9146</v>
      </c>
      <c r="AJ34" s="32">
        <f t="shared" si="66"/>
        <v>6425</v>
      </c>
      <c r="AK34" s="33">
        <f t="shared" si="66"/>
        <v>15</v>
      </c>
      <c r="AL34" s="32">
        <f>SUM(AI34:AK34)</f>
        <v>15586</v>
      </c>
    </row>
    <row r="35" ht="15.75" customHeight="1">
      <c r="A35" s="35" t="s">
        <v>36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ht="15.75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  <row r="37" ht="15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ht="15.7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ht="15.7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ht="15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ht="15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ht="15.75" customHeight="1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ht="15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ht="15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ht="15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ht="15.7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ht="15.7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ht="15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ht="15.7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ht="15.7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ht="15.7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ht="15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ht="15.7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ht="15.7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ht="15.75" customHeight="1">
      <c r="A55" s="8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</row>
    <row r="56" ht="15.75" customHeight="1">
      <c r="A56" s="8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ht="15.75" customHeight="1">
      <c r="A57" s="8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ht="15.75" customHeight="1">
      <c r="A58" s="8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ht="15.75" customHeight="1">
      <c r="A59" s="8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ht="15.75" customHeight="1">
      <c r="A60" s="8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ht="15.75" customHeight="1">
      <c r="A61" s="8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ht="15.75" customHeight="1">
      <c r="A62" s="8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ht="15.75" customHeight="1">
      <c r="A63" s="8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ht="15.7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ht="15.7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ht="15.7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ht="15.7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ht="15.7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ht="15.7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ht="15.7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ht="15.7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ht="15.7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ht="15.7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ht="15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ht="15.7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ht="15.7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ht="15.7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ht="15.7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ht="15.7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ht="15.7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ht="15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ht="15.7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ht="15.7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ht="15.7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ht="15.7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ht="15.7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ht="15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ht="15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ht="15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ht="15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ht="15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ht="15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ht="15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ht="15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ht="15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ht="15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ht="15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ht="15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ht="15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ht="15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ht="15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ht="15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ht="15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ht="15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ht="15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ht="15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ht="15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ht="15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ht="15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ht="15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ht="15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ht="15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ht="15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ht="15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ht="15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ht="15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ht="15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ht="15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ht="15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ht="15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ht="15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ht="15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ht="15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ht="15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ht="15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ht="15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ht="15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ht="15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ht="15.7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ht="15.7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ht="15.7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ht="15.7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ht="15.7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ht="15.7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ht="15.7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ht="15.7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ht="15.7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ht="15.7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ht="15.7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ht="15.7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ht="15.7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ht="15.7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ht="15.7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ht="15.7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ht="15.7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ht="15.7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ht="15.7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ht="15.7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ht="15.7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ht="15.7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ht="15.7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ht="15.7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ht="15.7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ht="15.7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ht="15.7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ht="15.7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ht="15.7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ht="15.7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ht="15.7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ht="15.7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ht="15.7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</row>
    <row r="200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  <row r="223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</row>
    <row r="224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</row>
    <row r="225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</row>
    <row r="227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</row>
    <row r="228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</row>
    <row r="229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</row>
    <row r="230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</row>
    <row r="231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</row>
    <row r="232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</row>
    <row r="233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</row>
    <row r="234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</row>
    <row r="235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</row>
    <row r="236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</row>
    <row r="237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</row>
    <row r="238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</row>
    <row r="239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</row>
    <row r="240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</row>
    <row r="241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</row>
    <row r="242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</row>
    <row r="243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</row>
    <row r="244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</row>
    <row r="245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</row>
    <row r="246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</row>
    <row r="247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</row>
    <row r="248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</row>
    <row r="249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</row>
    <row r="250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</row>
    <row r="251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</row>
    <row r="252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</row>
    <row r="253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</row>
    <row r="254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</row>
    <row r="255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</row>
    <row r="256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</row>
    <row r="257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</row>
    <row r="258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</row>
    <row r="259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</row>
    <row r="260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</row>
    <row r="261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</row>
    <row r="262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</row>
    <row r="263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</row>
    <row r="264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</row>
    <row r="265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</row>
    <row r="266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</row>
    <row r="268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</row>
    <row r="269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</row>
    <row r="270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</row>
    <row r="271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</row>
    <row r="272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</row>
    <row r="273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</row>
    <row r="274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</row>
    <row r="275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</row>
    <row r="276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</row>
    <row r="277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</row>
    <row r="278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</row>
    <row r="279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</row>
    <row r="280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</row>
    <row r="281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</row>
    <row r="282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</row>
    <row r="283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</row>
    <row r="284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</row>
    <row r="285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</row>
    <row r="286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</row>
    <row r="287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</row>
    <row r="288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</row>
    <row r="289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</row>
    <row r="290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</row>
    <row r="291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</row>
    <row r="292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</row>
    <row r="293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</row>
    <row r="294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</row>
    <row r="295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</row>
    <row r="296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</row>
    <row r="297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</row>
    <row r="298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</row>
    <row r="299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</row>
    <row r="300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</row>
    <row r="301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</row>
    <row r="302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</row>
    <row r="303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</row>
    <row r="304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</row>
    <row r="305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</row>
    <row r="306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</row>
    <row r="307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</row>
    <row r="308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</row>
    <row r="309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</row>
    <row r="310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</row>
    <row r="311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</row>
    <row r="312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</row>
    <row r="313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</row>
    <row r="314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</row>
    <row r="315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</row>
    <row r="316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</row>
    <row r="317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</row>
    <row r="318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</row>
    <row r="319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</row>
    <row r="320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</row>
    <row r="321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</row>
    <row r="322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</row>
    <row r="323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</row>
    <row r="324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</row>
    <row r="325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</row>
    <row r="326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</row>
    <row r="327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</row>
    <row r="328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</row>
    <row r="329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</row>
    <row r="330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</row>
    <row r="331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</row>
    <row r="332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</row>
    <row r="333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</row>
    <row r="334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</row>
    <row r="335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</row>
    <row r="336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</row>
    <row r="337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</row>
    <row r="338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</row>
    <row r="339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</row>
    <row r="340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</row>
    <row r="341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</row>
    <row r="342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</row>
    <row r="344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</row>
    <row r="345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</row>
    <row r="346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</row>
    <row r="347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</row>
    <row r="348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</row>
    <row r="349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</row>
    <row r="350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</row>
    <row r="351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</row>
    <row r="352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</row>
    <row r="353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</row>
    <row r="354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</row>
    <row r="355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</row>
    <row r="356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</row>
    <row r="357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</row>
    <row r="358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</row>
    <row r="359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</row>
    <row r="361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</row>
    <row r="362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</row>
    <row r="363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</row>
    <row r="364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</row>
    <row r="365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</row>
    <row r="367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</row>
    <row r="368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</row>
    <row r="369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</row>
    <row r="370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</row>
    <row r="371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</row>
    <row r="372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</row>
    <row r="373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</row>
    <row r="374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</row>
    <row r="375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</row>
    <row r="376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</row>
    <row r="377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</row>
    <row r="378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</row>
    <row r="379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</row>
    <row r="380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</row>
    <row r="381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</row>
    <row r="382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</row>
    <row r="383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</row>
    <row r="384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</row>
    <row r="385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</row>
    <row r="386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</row>
    <row r="387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</row>
    <row r="388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</row>
    <row r="389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</row>
    <row r="390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</row>
    <row r="391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</row>
    <row r="392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</row>
    <row r="393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</row>
    <row r="394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</row>
    <row r="395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</row>
    <row r="396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</row>
    <row r="397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</row>
    <row r="398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</row>
    <row r="399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</row>
    <row r="400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</row>
    <row r="401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</row>
    <row r="402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</row>
    <row r="403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</row>
    <row r="404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</row>
    <row r="405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</row>
    <row r="406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</row>
    <row r="407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</row>
    <row r="408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</row>
    <row r="409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</row>
    <row r="410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</row>
    <row r="411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</row>
    <row r="412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</row>
    <row r="413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</row>
    <row r="414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</row>
    <row r="415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</row>
    <row r="416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</row>
    <row r="417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</row>
    <row r="418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</row>
    <row r="419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</row>
    <row r="420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</row>
    <row r="421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</row>
    <row r="422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</row>
    <row r="423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</row>
    <row r="424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</row>
    <row r="425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</row>
    <row r="426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</row>
    <row r="427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</row>
    <row r="428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</row>
    <row r="429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</row>
    <row r="430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</row>
    <row r="431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</row>
    <row r="432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</row>
    <row r="433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</row>
    <row r="434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</row>
    <row r="435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</row>
    <row r="436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</row>
    <row r="437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</row>
    <row r="438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</row>
    <row r="439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</row>
    <row r="440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</row>
    <row r="441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</row>
    <row r="442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</row>
    <row r="443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</row>
    <row r="444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</row>
    <row r="445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</row>
    <row r="446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</row>
    <row r="447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</row>
    <row r="448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</row>
    <row r="449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</row>
    <row r="450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</row>
    <row r="451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</row>
    <row r="452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</row>
    <row r="453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</row>
    <row r="454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</row>
    <row r="455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</row>
    <row r="456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</row>
    <row r="457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</row>
    <row r="458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</row>
    <row r="459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</row>
    <row r="460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</row>
    <row r="461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</row>
    <row r="462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</row>
    <row r="463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</row>
    <row r="464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</row>
    <row r="465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</row>
    <row r="466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</row>
    <row r="467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</row>
    <row r="468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</row>
    <row r="469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</row>
    <row r="470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</row>
    <row r="471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</row>
    <row r="472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</row>
    <row r="473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</row>
    <row r="474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</row>
    <row r="475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</row>
    <row r="476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</row>
    <row r="477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</row>
    <row r="478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</row>
    <row r="479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</row>
    <row r="480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</row>
    <row r="481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</row>
    <row r="482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</row>
    <row r="483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</row>
    <row r="484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</row>
    <row r="485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</row>
    <row r="486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</row>
    <row r="487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</row>
    <row r="488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</row>
    <row r="489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</row>
    <row r="490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</row>
    <row r="491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</row>
    <row r="492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</row>
    <row r="493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</row>
    <row r="494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</row>
    <row r="495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</row>
    <row r="496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</row>
    <row r="497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</row>
    <row r="498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</row>
    <row r="499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</row>
    <row r="500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</row>
    <row r="501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</row>
    <row r="502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</row>
    <row r="503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</row>
    <row r="504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</row>
    <row r="505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</row>
    <row r="506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</row>
    <row r="507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</row>
    <row r="508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</row>
    <row r="509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</row>
    <row r="510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</row>
    <row r="511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</row>
    <row r="512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</row>
    <row r="513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</row>
    <row r="514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</row>
    <row r="515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</row>
    <row r="516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</row>
    <row r="517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</row>
    <row r="518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</row>
    <row r="519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</row>
    <row r="520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</row>
    <row r="521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</row>
    <row r="522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</row>
    <row r="523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</row>
    <row r="524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</row>
    <row r="525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</row>
    <row r="526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</row>
    <row r="527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</row>
    <row r="528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</row>
    <row r="529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</row>
    <row r="530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</row>
    <row r="531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</row>
    <row r="532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</row>
    <row r="533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</row>
    <row r="534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</row>
    <row r="535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</row>
    <row r="536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</row>
    <row r="537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</row>
    <row r="538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</row>
    <row r="539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</row>
    <row r="540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</row>
    <row r="541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</row>
    <row r="542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</row>
    <row r="543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</row>
    <row r="544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</row>
    <row r="545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</row>
    <row r="546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</row>
    <row r="547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</row>
    <row r="548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</row>
    <row r="549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</row>
    <row r="550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</row>
    <row r="551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</row>
    <row r="552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</row>
    <row r="553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</row>
    <row r="554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</row>
    <row r="555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</row>
    <row r="556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</row>
    <row r="557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</row>
    <row r="558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</row>
    <row r="559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</row>
    <row r="560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</row>
    <row r="561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</row>
    <row r="562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</row>
    <row r="563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</row>
    <row r="564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</row>
    <row r="565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</row>
    <row r="566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</row>
    <row r="567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</row>
    <row r="568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</row>
    <row r="569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</row>
    <row r="570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</row>
    <row r="571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</row>
    <row r="572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</row>
    <row r="573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</row>
    <row r="574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</row>
    <row r="575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</row>
    <row r="576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</row>
    <row r="577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</row>
    <row r="578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</row>
    <row r="579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</row>
    <row r="580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</row>
    <row r="581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</row>
    <row r="582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</row>
    <row r="583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</row>
    <row r="584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</row>
    <row r="585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</row>
    <row r="586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</row>
    <row r="587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</row>
    <row r="588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</row>
    <row r="589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</row>
    <row r="590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</row>
    <row r="591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</row>
    <row r="592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</row>
    <row r="593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</row>
    <row r="594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</row>
    <row r="595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</row>
    <row r="596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</row>
    <row r="597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</row>
    <row r="598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</row>
    <row r="599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</row>
    <row r="600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</row>
    <row r="601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</row>
    <row r="602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</row>
    <row r="603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</row>
    <row r="604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</row>
    <row r="605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</row>
    <row r="606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</row>
    <row r="607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</row>
    <row r="608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</row>
    <row r="609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</row>
    <row r="610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</row>
    <row r="611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</row>
    <row r="612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</row>
    <row r="613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</row>
    <row r="614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</row>
    <row r="615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</row>
    <row r="616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</row>
    <row r="617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</row>
    <row r="618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</row>
    <row r="619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</row>
    <row r="620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</row>
    <row r="621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</row>
    <row r="622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</row>
    <row r="623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</row>
    <row r="624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</row>
    <row r="625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</row>
    <row r="626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</row>
    <row r="627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  <row r="628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</row>
    <row r="629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</row>
    <row r="630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</row>
    <row r="631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</row>
    <row r="632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</row>
    <row r="633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</row>
    <row r="634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</row>
    <row r="635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</row>
    <row r="636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</row>
    <row r="637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</row>
    <row r="638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</row>
    <row r="639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</row>
    <row r="640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</row>
    <row r="641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</row>
    <row r="642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</row>
    <row r="643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</row>
    <row r="644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</row>
    <row r="645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</row>
    <row r="646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</row>
    <row r="647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</row>
    <row r="648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</row>
    <row r="649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</row>
    <row r="650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</row>
    <row r="651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</row>
    <row r="652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</row>
    <row r="653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</row>
    <row r="654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</row>
    <row r="655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</row>
    <row r="656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</row>
    <row r="657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</row>
    <row r="658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</row>
    <row r="659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</row>
    <row r="660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</row>
    <row r="661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</row>
    <row r="662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</row>
    <row r="663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</row>
    <row r="664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</row>
    <row r="665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</row>
    <row r="666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</row>
    <row r="667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</row>
    <row r="668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</row>
    <row r="669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</row>
    <row r="670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</row>
    <row r="671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</row>
    <row r="672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</row>
    <row r="673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</row>
    <row r="674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</row>
    <row r="675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</row>
    <row r="676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</row>
    <row r="677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</row>
    <row r="678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</row>
    <row r="679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</row>
    <row r="680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</row>
    <row r="681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</row>
    <row r="682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</row>
    <row r="683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</row>
    <row r="684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</row>
    <row r="685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</row>
    <row r="686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</row>
    <row r="687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</row>
    <row r="688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</row>
    <row r="689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</row>
    <row r="690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</row>
    <row r="691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</row>
    <row r="692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</row>
    <row r="693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</row>
    <row r="694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</row>
    <row r="695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</row>
    <row r="696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</row>
    <row r="697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</row>
    <row r="698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</row>
    <row r="699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</row>
    <row r="700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</row>
    <row r="701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</row>
    <row r="702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</row>
    <row r="703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</row>
    <row r="704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</row>
    <row r="705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</row>
    <row r="706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</row>
    <row r="707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</row>
    <row r="708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</row>
    <row r="709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</row>
    <row r="710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</row>
    <row r="711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</row>
    <row r="712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</row>
    <row r="713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</row>
    <row r="714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</row>
    <row r="715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</row>
    <row r="716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</row>
    <row r="717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</row>
    <row r="718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</row>
    <row r="719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</row>
    <row r="720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</row>
    <row r="721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</row>
    <row r="722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</row>
    <row r="723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</row>
    <row r="724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</row>
    <row r="725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</row>
    <row r="726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</row>
    <row r="727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</row>
    <row r="728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</row>
    <row r="729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</row>
    <row r="730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</row>
    <row r="731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</row>
    <row r="732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</row>
    <row r="733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</row>
    <row r="734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</row>
    <row r="735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</row>
    <row r="736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</row>
    <row r="737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</row>
    <row r="738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</row>
    <row r="739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</row>
    <row r="740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</row>
    <row r="741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</row>
    <row r="742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</row>
    <row r="743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</row>
    <row r="744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</row>
    <row r="745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</row>
    <row r="746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</row>
    <row r="747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</row>
    <row r="748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</row>
    <row r="749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</row>
    <row r="750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</row>
    <row r="751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</row>
    <row r="752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</row>
    <row r="753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</row>
    <row r="754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</row>
    <row r="755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</row>
    <row r="756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</row>
    <row r="757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</row>
    <row r="758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</row>
    <row r="759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</row>
    <row r="760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</row>
    <row r="761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</row>
    <row r="762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</row>
    <row r="763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</row>
    <row r="764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</row>
    <row r="765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</row>
    <row r="766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</row>
    <row r="767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</row>
    <row r="768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</row>
    <row r="769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</row>
    <row r="770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</row>
    <row r="771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</row>
    <row r="772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</row>
    <row r="773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</row>
    <row r="774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</row>
    <row r="775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</row>
    <row r="776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</row>
    <row r="777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</row>
    <row r="778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</row>
    <row r="779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</row>
    <row r="780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</row>
    <row r="781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</row>
    <row r="782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</row>
    <row r="783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</row>
    <row r="784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</row>
    <row r="785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</row>
    <row r="786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</row>
    <row r="787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</row>
    <row r="788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</row>
    <row r="789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</row>
    <row r="790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</row>
    <row r="791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</row>
    <row r="792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</row>
    <row r="793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</row>
    <row r="794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</row>
    <row r="795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</row>
    <row r="796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</row>
    <row r="797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</row>
    <row r="798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</row>
    <row r="799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</row>
    <row r="800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</row>
    <row r="801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</row>
    <row r="802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</row>
    <row r="803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</row>
    <row r="804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</row>
    <row r="805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</row>
    <row r="806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</row>
    <row r="807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</row>
    <row r="808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</row>
    <row r="809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</row>
    <row r="810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</row>
    <row r="811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</row>
    <row r="812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</row>
    <row r="813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</row>
    <row r="814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</row>
    <row r="815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</row>
    <row r="816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</row>
    <row r="817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</row>
    <row r="818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</row>
    <row r="819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</row>
    <row r="820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</row>
    <row r="821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</row>
    <row r="822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</row>
    <row r="823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</row>
    <row r="824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</row>
    <row r="825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</row>
    <row r="826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</row>
    <row r="827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</row>
    <row r="828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</row>
    <row r="829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</row>
    <row r="830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</row>
    <row r="831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</row>
    <row r="832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</row>
    <row r="833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</row>
    <row r="834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</row>
    <row r="835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</row>
    <row r="836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</row>
    <row r="837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</row>
    <row r="838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</row>
    <row r="839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</row>
    <row r="840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</row>
    <row r="841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</row>
    <row r="842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</row>
    <row r="843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</row>
    <row r="844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</row>
    <row r="845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</row>
    <row r="846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</row>
    <row r="847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</row>
    <row r="848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</row>
    <row r="849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</row>
    <row r="850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</row>
    <row r="851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</row>
    <row r="852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</row>
    <row r="853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</row>
    <row r="854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</row>
    <row r="855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</row>
    <row r="856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</row>
    <row r="857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</row>
    <row r="858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</row>
    <row r="859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</row>
    <row r="860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</row>
    <row r="861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</row>
    <row r="862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</row>
    <row r="863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</row>
    <row r="864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</row>
    <row r="865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</row>
    <row r="866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</row>
    <row r="867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</row>
    <row r="868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</row>
    <row r="869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</row>
    <row r="870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</row>
    <row r="871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</row>
    <row r="872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</row>
    <row r="873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</row>
    <row r="874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</row>
    <row r="875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</row>
    <row r="876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</row>
    <row r="877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</row>
    <row r="878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</row>
    <row r="879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</row>
    <row r="880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</row>
    <row r="881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</row>
    <row r="882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</row>
    <row r="883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</row>
    <row r="884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</row>
    <row r="885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</row>
    <row r="886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</row>
    <row r="887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</row>
    <row r="888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</row>
    <row r="889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</row>
    <row r="890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</row>
    <row r="891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</row>
    <row r="892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</row>
    <row r="893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</row>
    <row r="894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</row>
    <row r="895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</row>
    <row r="896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</row>
    <row r="897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</row>
    <row r="898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</row>
    <row r="899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</row>
    <row r="900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</row>
    <row r="901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</row>
    <row r="902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</row>
    <row r="903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</row>
    <row r="904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</row>
    <row r="905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</row>
    <row r="906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</row>
    <row r="907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</row>
    <row r="908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</row>
    <row r="909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</row>
    <row r="910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</row>
    <row r="911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</row>
    <row r="912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</row>
    <row r="913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</row>
    <row r="914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</row>
    <row r="915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</row>
    <row r="916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</row>
    <row r="917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</row>
    <row r="918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</row>
    <row r="919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</row>
    <row r="920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</row>
    <row r="921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</row>
    <row r="922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</row>
    <row r="923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</row>
    <row r="924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</row>
    <row r="925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</row>
    <row r="926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</row>
    <row r="927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</row>
    <row r="928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</row>
    <row r="929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</row>
    <row r="930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</row>
    <row r="931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</row>
    <row r="932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</row>
    <row r="933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</row>
    <row r="934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</row>
    <row r="935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</row>
    <row r="936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</row>
    <row r="937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</row>
    <row r="938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</row>
    <row r="939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</row>
    <row r="940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</row>
    <row r="941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</row>
    <row r="942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</row>
    <row r="943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</row>
    <row r="944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</row>
    <row r="945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</row>
    <row r="946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</row>
    <row r="947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</row>
    <row r="948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</row>
    <row r="949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</row>
    <row r="950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</row>
    <row r="951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</row>
    <row r="952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</row>
    <row r="953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</row>
    <row r="954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</row>
    <row r="955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</row>
    <row r="956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</row>
    <row r="957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</row>
    <row r="958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</row>
    <row r="959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</row>
    <row r="960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</row>
    <row r="961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</row>
    <row r="962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</row>
    <row r="963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</row>
    <row r="964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</row>
    <row r="965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</row>
    <row r="966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</row>
    <row r="967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</row>
    <row r="968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</row>
    <row r="969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</row>
    <row r="970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</row>
    <row r="971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</row>
    <row r="972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</row>
    <row r="973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</row>
    <row r="974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</row>
    <row r="975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</row>
    <row r="976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</row>
    <row r="977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</row>
    <row r="978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</row>
    <row r="979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</row>
    <row r="980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</row>
    <row r="981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</row>
    <row r="982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</row>
    <row r="983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</row>
    <row r="984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</row>
    <row r="985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</row>
    <row r="986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</row>
    <row r="987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</row>
    <row r="988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</row>
    <row r="989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</row>
    <row r="990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</row>
    <row r="991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</row>
    <row r="992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</row>
    <row r="993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</row>
    <row r="994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</row>
    <row r="995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</row>
    <row r="996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</row>
    <row r="997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</row>
    <row r="998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</row>
    <row r="999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</row>
    <row r="1000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</row>
  </sheetData>
  <mergeCells count="10">
    <mergeCell ref="AB4:AD4"/>
    <mergeCell ref="AE4:AH4"/>
    <mergeCell ref="AI4:AL4"/>
    <mergeCell ref="B4:E4"/>
    <mergeCell ref="F4:H4"/>
    <mergeCell ref="I4:L4"/>
    <mergeCell ref="M4:O4"/>
    <mergeCell ref="P4:S4"/>
    <mergeCell ref="T4:W4"/>
    <mergeCell ref="X4:AA4"/>
  </mergeCells>
  <printOptions/>
  <pageMargins bottom="0.75" footer="0.0" header="0.0" left="0.7" right="0.7" top="0.75"/>
  <pageSetup orientation="landscape"/>
  <headerFooter>
    <oddHeader>&amp;LUniversity Level Data&amp;CTable 4B&amp;RFall Enrollment Summary</oddHeader>
    <oddFooter>&amp;LOffice of Institutional Research, UMass Boston</oddFooter>
  </headerFooter>
  <colBreaks count="1" manualBreakCount="1">
    <brk id="1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43"/>
    <col customWidth="1" min="2" max="2" width="8.71"/>
    <col customWidth="1" min="3" max="3" width="7.14"/>
    <col customWidth="1" min="4" max="4" width="9.57"/>
    <col customWidth="1" min="5" max="5" width="6.43"/>
    <col customWidth="1" min="6" max="45" width="8.71"/>
  </cols>
  <sheetData>
    <row r="1">
      <c r="A1" s="6"/>
      <c r="B1" s="36" t="s">
        <v>0</v>
      </c>
      <c r="C1" s="37"/>
      <c r="D1" s="37"/>
      <c r="E1" s="37"/>
      <c r="F1" s="37"/>
      <c r="G1" s="37"/>
      <c r="H1" s="37"/>
      <c r="I1" s="37"/>
      <c r="J1" s="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6"/>
      <c r="AR1" s="6"/>
      <c r="AS1" s="6"/>
    </row>
    <row r="2">
      <c r="A2" s="6"/>
      <c r="B2" s="38" t="s">
        <v>37</v>
      </c>
      <c r="C2" s="37"/>
      <c r="D2" s="37"/>
      <c r="E2" s="37"/>
      <c r="F2" s="37"/>
      <c r="G2" s="37"/>
      <c r="H2" s="37"/>
      <c r="I2" s="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6"/>
      <c r="AR2" s="6"/>
      <c r="AS2" s="6"/>
    </row>
    <row r="4" ht="15.0" customHeight="1">
      <c r="B4" s="8" t="s">
        <v>2</v>
      </c>
      <c r="F4" s="8" t="s">
        <v>3</v>
      </c>
      <c r="I4" s="8" t="s">
        <v>4</v>
      </c>
      <c r="L4" s="8" t="s">
        <v>5</v>
      </c>
      <c r="N4" s="8" t="s">
        <v>6</v>
      </c>
      <c r="Q4" s="8" t="s">
        <v>7</v>
      </c>
      <c r="T4" s="8" t="s">
        <v>8</v>
      </c>
      <c r="X4" s="8" t="s">
        <v>9</v>
      </c>
      <c r="AA4" s="8" t="s">
        <v>10</v>
      </c>
      <c r="AE4" s="8" t="s">
        <v>11</v>
      </c>
    </row>
    <row r="5" ht="15.0" customHeight="1">
      <c r="B5" s="8" t="s">
        <v>12</v>
      </c>
      <c r="C5" s="8" t="s">
        <v>13</v>
      </c>
      <c r="D5" s="8" t="s">
        <v>14</v>
      </c>
      <c r="E5" s="8" t="s">
        <v>15</v>
      </c>
      <c r="F5" s="8" t="s">
        <v>12</v>
      </c>
      <c r="G5" s="8" t="s">
        <v>16</v>
      </c>
      <c r="H5" s="8" t="s">
        <v>11</v>
      </c>
      <c r="I5" s="8" t="s">
        <v>12</v>
      </c>
      <c r="J5" s="8" t="s">
        <v>16</v>
      </c>
      <c r="K5" s="8" t="s">
        <v>11</v>
      </c>
      <c r="L5" s="8" t="s">
        <v>12</v>
      </c>
      <c r="M5" s="8" t="s">
        <v>15</v>
      </c>
      <c r="N5" s="8" t="s">
        <v>12</v>
      </c>
      <c r="O5" s="8" t="s">
        <v>16</v>
      </c>
      <c r="P5" s="8" t="s">
        <v>11</v>
      </c>
      <c r="Q5" s="8" t="s">
        <v>12</v>
      </c>
      <c r="R5" s="8" t="s">
        <v>16</v>
      </c>
      <c r="S5" s="8" t="s">
        <v>15</v>
      </c>
      <c r="T5" s="8" t="s">
        <v>12</v>
      </c>
      <c r="U5" s="8" t="s">
        <v>16</v>
      </c>
      <c r="V5" s="8" t="s">
        <v>14</v>
      </c>
      <c r="W5" s="8" t="s">
        <v>11</v>
      </c>
      <c r="X5" s="8" t="s">
        <v>12</v>
      </c>
      <c r="Y5" s="8" t="s">
        <v>16</v>
      </c>
      <c r="Z5" s="8" t="s">
        <v>15</v>
      </c>
      <c r="AA5" s="8" t="s">
        <v>12</v>
      </c>
      <c r="AB5" s="8" t="s">
        <v>16</v>
      </c>
      <c r="AC5" s="8" t="s">
        <v>14</v>
      </c>
      <c r="AD5" s="8" t="s">
        <v>15</v>
      </c>
      <c r="AE5" s="8" t="s">
        <v>12</v>
      </c>
      <c r="AF5" s="8" t="s">
        <v>16</v>
      </c>
      <c r="AG5" s="8" t="s">
        <v>14</v>
      </c>
      <c r="AH5" s="8" t="s">
        <v>15</v>
      </c>
    </row>
    <row r="6" ht="14.25" customHeight="1">
      <c r="A6" s="10" t="s">
        <v>18</v>
      </c>
    </row>
    <row r="7" ht="21.0" customHeight="1">
      <c r="A7" s="10" t="s">
        <v>19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ht="18.0" customHeight="1">
      <c r="A8" s="12" t="s">
        <v>20</v>
      </c>
      <c r="B8" s="29">
        <v>2.0</v>
      </c>
      <c r="C8" s="29">
        <v>2.0</v>
      </c>
      <c r="D8" s="29">
        <v>0.0</v>
      </c>
      <c r="E8" s="29">
        <f t="shared" ref="E8:E13" si="2">SUM(B8:D8)</f>
        <v>4</v>
      </c>
      <c r="F8" s="29">
        <v>167.0</v>
      </c>
      <c r="G8" s="29">
        <v>171.0</v>
      </c>
      <c r="H8" s="29">
        <f t="shared" ref="H8:H13" si="3">SUM(F8:G8)</f>
        <v>338</v>
      </c>
      <c r="I8" s="29">
        <v>224.0</v>
      </c>
      <c r="J8" s="29">
        <v>113.0</v>
      </c>
      <c r="K8" s="29">
        <f t="shared" ref="K8:K13" si="4">SUM(I8:J8)</f>
        <v>337</v>
      </c>
      <c r="L8" s="29">
        <v>0.0</v>
      </c>
      <c r="M8" s="29">
        <f t="shared" ref="M8:M13" si="5">SUM(L8)</f>
        <v>0</v>
      </c>
      <c r="N8" s="29">
        <v>317.0</v>
      </c>
      <c r="O8" s="29">
        <v>182.0</v>
      </c>
      <c r="P8" s="29">
        <f t="shared" ref="P8:P13" si="6">SUM(N8:O8)</f>
        <v>499</v>
      </c>
      <c r="Q8" s="29">
        <v>43.0</v>
      </c>
      <c r="R8" s="29">
        <v>82.0</v>
      </c>
      <c r="S8" s="29">
        <f t="shared" ref="S8:S13" si="7">SUM(Q8:R8)</f>
        <v>125</v>
      </c>
      <c r="T8" s="29">
        <v>34.0</v>
      </c>
      <c r="U8" s="29">
        <v>30.0</v>
      </c>
      <c r="V8" s="29">
        <v>0.0</v>
      </c>
      <c r="W8" s="29">
        <f t="shared" ref="W8:W13" si="8">SUM(T8:V8)</f>
        <v>64</v>
      </c>
      <c r="X8" s="29">
        <v>51.0</v>
      </c>
      <c r="Y8" s="29">
        <v>34.0</v>
      </c>
      <c r="Z8" s="29">
        <f t="shared" ref="Z8:Z13" si="9">SUM(X8:Y8)</f>
        <v>85</v>
      </c>
      <c r="AA8" s="29">
        <v>431.0</v>
      </c>
      <c r="AB8" s="29">
        <v>282.0</v>
      </c>
      <c r="AC8" s="29">
        <v>1.0</v>
      </c>
      <c r="AD8" s="29">
        <f t="shared" ref="AD8:AD13" si="10">SUM(AA8:AC8)</f>
        <v>714</v>
      </c>
      <c r="AE8" s="29">
        <f t="shared" ref="AE8:AF8" si="1">B8+F8+I8+L8+N8+Q8+T8+X8+AA8</f>
        <v>1269</v>
      </c>
      <c r="AF8" s="29">
        <f t="shared" si="1"/>
        <v>896</v>
      </c>
      <c r="AG8" s="29">
        <f t="shared" ref="AG8:AG13" si="12">D8+V8+AC8</f>
        <v>1</v>
      </c>
      <c r="AH8" s="15">
        <f t="shared" ref="AH8:AH13" si="13">SUM(AE8:AG8)</f>
        <v>2166</v>
      </c>
    </row>
    <row r="9" ht="15.75" customHeight="1">
      <c r="A9" s="12" t="s">
        <v>21</v>
      </c>
      <c r="B9" s="29">
        <v>0.0</v>
      </c>
      <c r="C9" s="29">
        <v>0.0</v>
      </c>
      <c r="D9" s="29">
        <v>0.0</v>
      </c>
      <c r="E9" s="29">
        <f t="shared" si="2"/>
        <v>0</v>
      </c>
      <c r="F9" s="29">
        <v>80.0</v>
      </c>
      <c r="G9" s="29">
        <v>89.0</v>
      </c>
      <c r="H9" s="29">
        <f t="shared" si="3"/>
        <v>169</v>
      </c>
      <c r="I9" s="29">
        <v>138.0</v>
      </c>
      <c r="J9" s="29">
        <v>89.0</v>
      </c>
      <c r="K9" s="29">
        <f t="shared" si="4"/>
        <v>227</v>
      </c>
      <c r="L9" s="29">
        <v>0.0</v>
      </c>
      <c r="M9" s="29">
        <f t="shared" si="5"/>
        <v>0</v>
      </c>
      <c r="N9" s="29">
        <v>154.0</v>
      </c>
      <c r="O9" s="29">
        <v>85.0</v>
      </c>
      <c r="P9" s="29">
        <f t="shared" si="6"/>
        <v>239</v>
      </c>
      <c r="Q9" s="29">
        <v>24.0</v>
      </c>
      <c r="R9" s="29">
        <v>73.0</v>
      </c>
      <c r="S9" s="29">
        <f t="shared" si="7"/>
        <v>97</v>
      </c>
      <c r="T9" s="29">
        <v>12.0</v>
      </c>
      <c r="U9" s="29">
        <v>14.0</v>
      </c>
      <c r="V9" s="29">
        <v>0.0</v>
      </c>
      <c r="W9" s="29">
        <f t="shared" si="8"/>
        <v>26</v>
      </c>
      <c r="X9" s="29">
        <v>24.0</v>
      </c>
      <c r="Y9" s="29">
        <v>23.0</v>
      </c>
      <c r="Z9" s="29">
        <f t="shared" si="9"/>
        <v>47</v>
      </c>
      <c r="AA9" s="29">
        <v>147.0</v>
      </c>
      <c r="AB9" s="29">
        <v>143.0</v>
      </c>
      <c r="AC9" s="29">
        <v>0.0</v>
      </c>
      <c r="AD9" s="29">
        <f t="shared" si="10"/>
        <v>290</v>
      </c>
      <c r="AE9" s="29">
        <f t="shared" ref="AE9:AF9" si="11">B9+F9+I9+L9+N9+Q9+T9+X9+AA9</f>
        <v>579</v>
      </c>
      <c r="AF9" s="29">
        <f t="shared" si="11"/>
        <v>516</v>
      </c>
      <c r="AG9" s="29">
        <f t="shared" si="12"/>
        <v>0</v>
      </c>
      <c r="AH9" s="15">
        <f t="shared" si="13"/>
        <v>1095</v>
      </c>
    </row>
    <row r="10">
      <c r="A10" s="12" t="s">
        <v>22</v>
      </c>
      <c r="B10" s="29">
        <v>0.0</v>
      </c>
      <c r="C10" s="29">
        <v>1.0</v>
      </c>
      <c r="D10" s="29">
        <v>0.0</v>
      </c>
      <c r="E10" s="29">
        <f t="shared" si="2"/>
        <v>1</v>
      </c>
      <c r="F10" s="29">
        <v>196.0</v>
      </c>
      <c r="G10" s="29">
        <v>188.0</v>
      </c>
      <c r="H10" s="29">
        <f t="shared" si="3"/>
        <v>384</v>
      </c>
      <c r="I10" s="29">
        <v>245.0</v>
      </c>
      <c r="J10" s="29">
        <v>117.0</v>
      </c>
      <c r="K10" s="29">
        <f t="shared" si="4"/>
        <v>362</v>
      </c>
      <c r="L10" s="29">
        <v>0.0</v>
      </c>
      <c r="M10" s="29">
        <f t="shared" si="5"/>
        <v>0</v>
      </c>
      <c r="N10" s="29">
        <v>271.0</v>
      </c>
      <c r="O10" s="29">
        <v>164.0</v>
      </c>
      <c r="P10" s="29">
        <f t="shared" si="6"/>
        <v>435</v>
      </c>
      <c r="Q10" s="29">
        <v>45.0</v>
      </c>
      <c r="R10" s="29">
        <v>82.0</v>
      </c>
      <c r="S10" s="29">
        <f t="shared" si="7"/>
        <v>127</v>
      </c>
      <c r="T10" s="29">
        <v>50.0</v>
      </c>
      <c r="U10" s="29">
        <v>26.0</v>
      </c>
      <c r="V10" s="29">
        <v>0.0</v>
      </c>
      <c r="W10" s="29">
        <f t="shared" si="8"/>
        <v>76</v>
      </c>
      <c r="X10" s="29">
        <v>49.0</v>
      </c>
      <c r="Y10" s="29">
        <v>46.0</v>
      </c>
      <c r="Z10" s="29">
        <f t="shared" si="9"/>
        <v>95</v>
      </c>
      <c r="AA10" s="29">
        <v>427.0</v>
      </c>
      <c r="AB10" s="29">
        <v>322.0</v>
      </c>
      <c r="AC10" s="29">
        <v>0.0</v>
      </c>
      <c r="AD10" s="29">
        <f t="shared" si="10"/>
        <v>749</v>
      </c>
      <c r="AE10" s="15">
        <f t="shared" ref="AE10:AF10" si="14">B10+F10+I10+L10+N10+Q10+T10+X10+AA10</f>
        <v>1283</v>
      </c>
      <c r="AF10" s="29">
        <f t="shared" si="14"/>
        <v>946</v>
      </c>
      <c r="AG10" s="29">
        <f t="shared" si="12"/>
        <v>0</v>
      </c>
      <c r="AH10" s="15">
        <f t="shared" si="13"/>
        <v>2229</v>
      </c>
    </row>
    <row r="11">
      <c r="A11" s="12" t="s">
        <v>23</v>
      </c>
      <c r="B11" s="29">
        <v>0.0</v>
      </c>
      <c r="C11" s="29">
        <v>1.0</v>
      </c>
      <c r="D11" s="29">
        <v>0.0</v>
      </c>
      <c r="E11" s="29">
        <f t="shared" si="2"/>
        <v>1</v>
      </c>
      <c r="F11" s="29">
        <v>223.0</v>
      </c>
      <c r="G11" s="29">
        <v>181.0</v>
      </c>
      <c r="H11" s="29">
        <f t="shared" si="3"/>
        <v>404</v>
      </c>
      <c r="I11" s="29">
        <v>269.0</v>
      </c>
      <c r="J11" s="29">
        <v>125.0</v>
      </c>
      <c r="K11" s="29">
        <f t="shared" si="4"/>
        <v>394</v>
      </c>
      <c r="L11" s="29">
        <v>0.0</v>
      </c>
      <c r="M11" s="29">
        <f t="shared" si="5"/>
        <v>0</v>
      </c>
      <c r="N11" s="29">
        <v>254.0</v>
      </c>
      <c r="O11" s="29">
        <v>134.0</v>
      </c>
      <c r="P11" s="29">
        <f t="shared" si="6"/>
        <v>388</v>
      </c>
      <c r="Q11" s="29">
        <v>65.0</v>
      </c>
      <c r="R11" s="29">
        <v>83.0</v>
      </c>
      <c r="S11" s="29">
        <f t="shared" si="7"/>
        <v>148</v>
      </c>
      <c r="T11" s="29">
        <v>50.0</v>
      </c>
      <c r="U11" s="29">
        <v>32.0</v>
      </c>
      <c r="V11" s="29">
        <v>0.0</v>
      </c>
      <c r="W11" s="29">
        <f t="shared" si="8"/>
        <v>82</v>
      </c>
      <c r="X11" s="29">
        <v>55.0</v>
      </c>
      <c r="Y11" s="29">
        <v>35.0</v>
      </c>
      <c r="Z11" s="29">
        <f t="shared" si="9"/>
        <v>90</v>
      </c>
      <c r="AA11" s="29">
        <v>494.0</v>
      </c>
      <c r="AB11" s="29">
        <v>358.0</v>
      </c>
      <c r="AC11" s="29">
        <v>1.0</v>
      </c>
      <c r="AD11" s="29">
        <f t="shared" si="10"/>
        <v>853</v>
      </c>
      <c r="AE11" s="15">
        <f t="shared" ref="AE11:AF11" si="15">B11+F11+I11+L11+N11+Q11+T11+X11+AA11</f>
        <v>1410</v>
      </c>
      <c r="AF11" s="29">
        <f t="shared" si="15"/>
        <v>949</v>
      </c>
      <c r="AG11" s="29">
        <f t="shared" si="12"/>
        <v>1</v>
      </c>
      <c r="AH11" s="15">
        <f t="shared" si="13"/>
        <v>2360</v>
      </c>
    </row>
    <row r="12" ht="18.0" customHeight="1">
      <c r="A12" s="12" t="s">
        <v>24</v>
      </c>
      <c r="B12" s="29">
        <v>2.0</v>
      </c>
      <c r="C12" s="29">
        <v>0.0</v>
      </c>
      <c r="D12" s="29">
        <v>0.0</v>
      </c>
      <c r="E12" s="29">
        <f t="shared" si="2"/>
        <v>2</v>
      </c>
      <c r="F12" s="29">
        <v>178.0</v>
      </c>
      <c r="G12" s="29">
        <v>138.0</v>
      </c>
      <c r="H12" s="29">
        <f t="shared" si="3"/>
        <v>316</v>
      </c>
      <c r="I12" s="29">
        <v>222.0</v>
      </c>
      <c r="J12" s="29">
        <v>105.0</v>
      </c>
      <c r="K12" s="29">
        <f t="shared" si="4"/>
        <v>327</v>
      </c>
      <c r="L12" s="29">
        <v>0.0</v>
      </c>
      <c r="M12" s="29">
        <f t="shared" si="5"/>
        <v>0</v>
      </c>
      <c r="N12" s="29">
        <v>209.0</v>
      </c>
      <c r="O12" s="29">
        <v>114.0</v>
      </c>
      <c r="P12" s="29">
        <f t="shared" si="6"/>
        <v>323</v>
      </c>
      <c r="Q12" s="29">
        <v>60.0</v>
      </c>
      <c r="R12" s="29">
        <v>74.0</v>
      </c>
      <c r="S12" s="29">
        <f t="shared" si="7"/>
        <v>134</v>
      </c>
      <c r="T12" s="29">
        <v>42.0</v>
      </c>
      <c r="U12" s="29">
        <v>30.0</v>
      </c>
      <c r="V12" s="29">
        <v>1.0</v>
      </c>
      <c r="W12" s="29">
        <f t="shared" si="8"/>
        <v>73</v>
      </c>
      <c r="X12" s="29">
        <v>43.0</v>
      </c>
      <c r="Y12" s="29">
        <v>25.0</v>
      </c>
      <c r="Z12" s="29">
        <f t="shared" si="9"/>
        <v>68</v>
      </c>
      <c r="AA12" s="29">
        <v>509.0</v>
      </c>
      <c r="AB12" s="29">
        <v>287.0</v>
      </c>
      <c r="AC12" s="29">
        <v>0.0</v>
      </c>
      <c r="AD12" s="29">
        <f t="shared" si="10"/>
        <v>796</v>
      </c>
      <c r="AE12" s="15">
        <f t="shared" ref="AE12:AF12" si="16">B12+F12+I12+L12+N12+Q12+T12+X12+AA12</f>
        <v>1265</v>
      </c>
      <c r="AF12" s="29">
        <f t="shared" si="16"/>
        <v>773</v>
      </c>
      <c r="AG12" s="29">
        <f t="shared" si="12"/>
        <v>1</v>
      </c>
      <c r="AH12" s="15">
        <f t="shared" si="13"/>
        <v>2039</v>
      </c>
    </row>
    <row r="13" ht="16.5" customHeight="1">
      <c r="A13" s="17" t="s">
        <v>26</v>
      </c>
      <c r="B13" s="39">
        <v>0.0</v>
      </c>
      <c r="C13" s="39">
        <v>0.0</v>
      </c>
      <c r="D13" s="39">
        <v>0.0</v>
      </c>
      <c r="E13" s="39">
        <f t="shared" si="2"/>
        <v>0</v>
      </c>
      <c r="F13" s="39">
        <v>3.0</v>
      </c>
      <c r="G13" s="39">
        <v>7.0</v>
      </c>
      <c r="H13" s="39">
        <f t="shared" si="3"/>
        <v>10</v>
      </c>
      <c r="I13" s="39">
        <v>4.0</v>
      </c>
      <c r="J13" s="39">
        <v>8.0</v>
      </c>
      <c r="K13" s="39">
        <f t="shared" si="4"/>
        <v>12</v>
      </c>
      <c r="L13" s="39">
        <v>0.0</v>
      </c>
      <c r="M13" s="39">
        <f t="shared" si="5"/>
        <v>0</v>
      </c>
      <c r="N13" s="39">
        <v>5.0</v>
      </c>
      <c r="O13" s="39">
        <v>3.0</v>
      </c>
      <c r="P13" s="39">
        <f t="shared" si="6"/>
        <v>8</v>
      </c>
      <c r="Q13" s="39">
        <v>20.0</v>
      </c>
      <c r="R13" s="39">
        <v>17.0</v>
      </c>
      <c r="S13" s="39">
        <f t="shared" si="7"/>
        <v>37</v>
      </c>
      <c r="T13" s="39">
        <v>5.0</v>
      </c>
      <c r="U13" s="39">
        <v>4.0</v>
      </c>
      <c r="V13" s="39">
        <v>0.0</v>
      </c>
      <c r="W13" s="39">
        <f t="shared" si="8"/>
        <v>9</v>
      </c>
      <c r="X13" s="39">
        <v>1.0</v>
      </c>
      <c r="Y13" s="39">
        <v>1.0</v>
      </c>
      <c r="Z13" s="39">
        <f t="shared" si="9"/>
        <v>2</v>
      </c>
      <c r="AA13" s="39">
        <v>13.0</v>
      </c>
      <c r="AB13" s="39">
        <v>14.0</v>
      </c>
      <c r="AC13" s="39">
        <v>0.0</v>
      </c>
      <c r="AD13" s="39">
        <f t="shared" si="10"/>
        <v>27</v>
      </c>
      <c r="AE13" s="39">
        <f t="shared" ref="AE13:AF13" si="17">B13+F13+I13+L13+N13+Q13+T13+X13+AA13</f>
        <v>51</v>
      </c>
      <c r="AF13" s="39">
        <f t="shared" si="17"/>
        <v>54</v>
      </c>
      <c r="AG13" s="39">
        <f t="shared" si="12"/>
        <v>0</v>
      </c>
      <c r="AH13" s="39">
        <f t="shared" si="13"/>
        <v>105</v>
      </c>
    </row>
    <row r="14" ht="16.5" customHeight="1">
      <c r="A14" s="10" t="s">
        <v>27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>
      <c r="A15" s="12" t="s">
        <v>28</v>
      </c>
      <c r="B15" s="29">
        <v>2.0</v>
      </c>
      <c r="C15" s="29">
        <v>0.0</v>
      </c>
      <c r="D15" s="29">
        <v>0.0</v>
      </c>
      <c r="E15" s="29">
        <f t="shared" ref="E15:E17" si="18">SUM(B15:D15)</f>
        <v>2</v>
      </c>
      <c r="F15" s="29">
        <v>21.0</v>
      </c>
      <c r="G15" s="29">
        <v>16.0</v>
      </c>
      <c r="H15" s="29">
        <f t="shared" ref="H15:H17" si="19">SUM(F15:G15)</f>
        <v>37</v>
      </c>
      <c r="I15" s="29">
        <v>44.0</v>
      </c>
      <c r="J15" s="29">
        <v>12.0</v>
      </c>
      <c r="K15" s="29">
        <f t="shared" ref="K15:K17" si="20">SUM(I15:J15)</f>
        <v>56</v>
      </c>
      <c r="L15" s="29">
        <v>2.0</v>
      </c>
      <c r="M15" s="29">
        <f t="shared" ref="M15:M17" si="21">SUM(L15)</f>
        <v>2</v>
      </c>
      <c r="N15" s="29">
        <v>31.0</v>
      </c>
      <c r="O15" s="29">
        <v>14.0</v>
      </c>
      <c r="P15" s="29">
        <f t="shared" ref="P15:P17" si="22">SUM(N15:O15)</f>
        <v>45</v>
      </c>
      <c r="Q15" s="29">
        <v>84.0</v>
      </c>
      <c r="R15" s="29">
        <v>82.0</v>
      </c>
      <c r="S15" s="29">
        <f t="shared" ref="S15:S17" si="23">SUM(Q15:R15)</f>
        <v>166</v>
      </c>
      <c r="T15" s="29">
        <v>8.0</v>
      </c>
      <c r="U15" s="29">
        <v>0.0</v>
      </c>
      <c r="V15" s="29">
        <v>0.0</v>
      </c>
      <c r="W15" s="29">
        <f t="shared" ref="W15:W17" si="24">SUM(T15:V15)</f>
        <v>8</v>
      </c>
      <c r="X15" s="29">
        <v>12.0</v>
      </c>
      <c r="Y15" s="29">
        <v>8.0</v>
      </c>
      <c r="Z15" s="29">
        <f t="shared" ref="Z15:Z17" si="25">SUM(X15:Y15)</f>
        <v>20</v>
      </c>
      <c r="AA15" s="29">
        <v>172.0</v>
      </c>
      <c r="AB15" s="29">
        <v>73.0</v>
      </c>
      <c r="AC15" s="29">
        <v>0.0</v>
      </c>
      <c r="AD15" s="29">
        <f t="shared" ref="AD15:AD17" si="26">SUM(AA15:AC15)</f>
        <v>245</v>
      </c>
      <c r="AE15" s="29">
        <f t="shared" ref="AE15:AE17" si="27">B15+F15+I15+L15+N15+Q15+T15+X15+AA15</f>
        <v>376</v>
      </c>
      <c r="AF15" s="29">
        <f>C15+G15+J15+O15+R15+U15+Y15+AB15</f>
        <v>205</v>
      </c>
      <c r="AG15" s="29">
        <f t="shared" ref="AG15:AG17" si="28">D15+V15+AC15</f>
        <v>0</v>
      </c>
      <c r="AH15" s="29">
        <f t="shared" ref="AH15:AH17" si="29">SUM(AE15:AG15)</f>
        <v>581</v>
      </c>
    </row>
    <row r="16">
      <c r="A16" s="12" t="s">
        <v>29</v>
      </c>
      <c r="B16" s="29">
        <v>1.0</v>
      </c>
      <c r="C16" s="29">
        <v>0.0</v>
      </c>
      <c r="D16" s="29">
        <v>0.0</v>
      </c>
      <c r="E16" s="29">
        <f t="shared" si="18"/>
        <v>1</v>
      </c>
      <c r="F16" s="29">
        <v>36.0</v>
      </c>
      <c r="G16" s="29">
        <v>14.0</v>
      </c>
      <c r="H16" s="29">
        <f t="shared" si="19"/>
        <v>50</v>
      </c>
      <c r="I16" s="29">
        <v>45.0</v>
      </c>
      <c r="J16" s="29">
        <v>15.0</v>
      </c>
      <c r="K16" s="29">
        <f t="shared" si="20"/>
        <v>60</v>
      </c>
      <c r="L16" s="29">
        <v>0.0</v>
      </c>
      <c r="M16" s="29">
        <f t="shared" si="21"/>
        <v>0</v>
      </c>
      <c r="N16" s="29">
        <v>33.0</v>
      </c>
      <c r="O16" s="29">
        <v>17.0</v>
      </c>
      <c r="P16" s="29">
        <f t="shared" si="22"/>
        <v>50</v>
      </c>
      <c r="Q16" s="29">
        <v>104.0</v>
      </c>
      <c r="R16" s="29">
        <v>86.0</v>
      </c>
      <c r="S16" s="29">
        <f t="shared" si="23"/>
        <v>190</v>
      </c>
      <c r="T16" s="29">
        <v>12.0</v>
      </c>
      <c r="U16" s="29">
        <v>8.0</v>
      </c>
      <c r="V16" s="29">
        <v>0.0</v>
      </c>
      <c r="W16" s="29">
        <f t="shared" si="24"/>
        <v>20</v>
      </c>
      <c r="X16" s="29">
        <v>19.0</v>
      </c>
      <c r="Y16" s="29">
        <v>6.0</v>
      </c>
      <c r="Z16" s="29">
        <f t="shared" si="25"/>
        <v>25</v>
      </c>
      <c r="AA16" s="29">
        <v>218.0</v>
      </c>
      <c r="AB16" s="29">
        <v>109.0</v>
      </c>
      <c r="AC16" s="29">
        <v>0.0</v>
      </c>
      <c r="AD16" s="29">
        <f t="shared" si="26"/>
        <v>327</v>
      </c>
      <c r="AE16" s="29">
        <f t="shared" si="27"/>
        <v>468</v>
      </c>
      <c r="AF16" s="29">
        <f t="shared" ref="AF16:AF17" si="30">C16+G16+J16+M16+O16+R16+U16+Y16+AB16</f>
        <v>255</v>
      </c>
      <c r="AG16" s="29">
        <f t="shared" si="28"/>
        <v>0</v>
      </c>
      <c r="AH16" s="29">
        <f t="shared" si="29"/>
        <v>723</v>
      </c>
    </row>
    <row r="17">
      <c r="A17" s="12" t="s">
        <v>30</v>
      </c>
      <c r="B17" s="29">
        <v>0.0</v>
      </c>
      <c r="C17" s="29">
        <v>0.0</v>
      </c>
      <c r="D17" s="29">
        <v>0.0</v>
      </c>
      <c r="E17" s="29">
        <f t="shared" si="18"/>
        <v>0</v>
      </c>
      <c r="F17" s="29">
        <v>0.0</v>
      </c>
      <c r="G17" s="29">
        <v>0.0</v>
      </c>
      <c r="H17" s="29">
        <f t="shared" si="19"/>
        <v>0</v>
      </c>
      <c r="I17" s="29">
        <v>1.0</v>
      </c>
      <c r="J17" s="29">
        <v>1.0</v>
      </c>
      <c r="K17" s="29">
        <f t="shared" si="20"/>
        <v>2</v>
      </c>
      <c r="L17" s="29">
        <v>0.0</v>
      </c>
      <c r="M17" s="29">
        <f t="shared" si="21"/>
        <v>0</v>
      </c>
      <c r="N17" s="29">
        <v>0.0</v>
      </c>
      <c r="O17" s="29">
        <v>0.0</v>
      </c>
      <c r="P17" s="29">
        <f t="shared" si="22"/>
        <v>0</v>
      </c>
      <c r="Q17" s="29">
        <v>1.0</v>
      </c>
      <c r="R17" s="29">
        <v>3.0</v>
      </c>
      <c r="S17" s="29">
        <f t="shared" si="23"/>
        <v>4</v>
      </c>
      <c r="T17" s="29">
        <v>0.0</v>
      </c>
      <c r="U17" s="29">
        <v>0.0</v>
      </c>
      <c r="V17" s="29">
        <v>0.0</v>
      </c>
      <c r="W17" s="29">
        <f t="shared" si="24"/>
        <v>0</v>
      </c>
      <c r="X17" s="29">
        <v>0.0</v>
      </c>
      <c r="Y17" s="29">
        <v>0.0</v>
      </c>
      <c r="Z17" s="29">
        <f t="shared" si="25"/>
        <v>0</v>
      </c>
      <c r="AA17" s="29">
        <v>1.0</v>
      </c>
      <c r="AB17" s="29">
        <v>0.0</v>
      </c>
      <c r="AC17" s="29">
        <v>0.0</v>
      </c>
      <c r="AD17" s="29">
        <f t="shared" si="26"/>
        <v>1</v>
      </c>
      <c r="AE17" s="29">
        <f t="shared" si="27"/>
        <v>3</v>
      </c>
      <c r="AF17" s="29">
        <f t="shared" si="30"/>
        <v>4</v>
      </c>
      <c r="AG17" s="29">
        <f t="shared" si="28"/>
        <v>0</v>
      </c>
      <c r="AH17" s="29">
        <f t="shared" si="29"/>
        <v>7</v>
      </c>
    </row>
    <row r="18" ht="15.0" customHeight="1">
      <c r="A18" s="20" t="s">
        <v>31</v>
      </c>
      <c r="B18" s="40">
        <f t="shared" ref="B18:AH18" si="31">SUM(B8:B17)</f>
        <v>7</v>
      </c>
      <c r="C18" s="40">
        <f t="shared" si="31"/>
        <v>4</v>
      </c>
      <c r="D18" s="40">
        <f t="shared" si="31"/>
        <v>0</v>
      </c>
      <c r="E18" s="40">
        <f t="shared" si="31"/>
        <v>11</v>
      </c>
      <c r="F18" s="40">
        <f t="shared" si="31"/>
        <v>904</v>
      </c>
      <c r="G18" s="40">
        <f t="shared" si="31"/>
        <v>804</v>
      </c>
      <c r="H18" s="22">
        <f t="shared" si="31"/>
        <v>1708</v>
      </c>
      <c r="I18" s="22">
        <f t="shared" si="31"/>
        <v>1192</v>
      </c>
      <c r="J18" s="40">
        <f t="shared" si="31"/>
        <v>585</v>
      </c>
      <c r="K18" s="22">
        <f t="shared" si="31"/>
        <v>1777</v>
      </c>
      <c r="L18" s="40">
        <f t="shared" si="31"/>
        <v>2</v>
      </c>
      <c r="M18" s="40">
        <f t="shared" si="31"/>
        <v>2</v>
      </c>
      <c r="N18" s="22">
        <f t="shared" si="31"/>
        <v>1274</v>
      </c>
      <c r="O18" s="40">
        <f t="shared" si="31"/>
        <v>713</v>
      </c>
      <c r="P18" s="40">
        <f t="shared" si="31"/>
        <v>1987</v>
      </c>
      <c r="Q18" s="40">
        <f t="shared" si="31"/>
        <v>446</v>
      </c>
      <c r="R18" s="40">
        <f t="shared" si="31"/>
        <v>582</v>
      </c>
      <c r="S18" s="22">
        <f t="shared" si="31"/>
        <v>1028</v>
      </c>
      <c r="T18" s="40">
        <f t="shared" si="31"/>
        <v>213</v>
      </c>
      <c r="U18" s="40">
        <f t="shared" si="31"/>
        <v>144</v>
      </c>
      <c r="V18" s="40">
        <f t="shared" si="31"/>
        <v>1</v>
      </c>
      <c r="W18" s="40">
        <f t="shared" si="31"/>
        <v>358</v>
      </c>
      <c r="X18" s="40">
        <f t="shared" si="31"/>
        <v>254</v>
      </c>
      <c r="Y18" s="40">
        <f t="shared" si="31"/>
        <v>178</v>
      </c>
      <c r="Z18" s="40">
        <f t="shared" si="31"/>
        <v>432</v>
      </c>
      <c r="AA18" s="22">
        <f t="shared" si="31"/>
        <v>2412</v>
      </c>
      <c r="AB18" s="22">
        <f t="shared" si="31"/>
        <v>1588</v>
      </c>
      <c r="AC18" s="40">
        <f t="shared" si="31"/>
        <v>2</v>
      </c>
      <c r="AD18" s="22">
        <f t="shared" si="31"/>
        <v>4002</v>
      </c>
      <c r="AE18" s="22">
        <f t="shared" si="31"/>
        <v>6704</v>
      </c>
      <c r="AF18" s="22">
        <f t="shared" si="31"/>
        <v>4598</v>
      </c>
      <c r="AG18" s="40">
        <f t="shared" si="31"/>
        <v>3</v>
      </c>
      <c r="AH18" s="22">
        <f t="shared" si="31"/>
        <v>11305</v>
      </c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>
      <c r="A19" s="10" t="s">
        <v>32</v>
      </c>
      <c r="B19" s="42"/>
      <c r="C19" s="42"/>
      <c r="D19" s="42"/>
      <c r="E19" s="29"/>
      <c r="F19" s="42"/>
      <c r="G19" s="42"/>
      <c r="H19" s="29"/>
      <c r="I19" s="42"/>
      <c r="J19" s="42"/>
      <c r="K19" s="29"/>
      <c r="L19" s="42"/>
      <c r="M19" s="29"/>
      <c r="N19" s="42"/>
      <c r="O19" s="42"/>
      <c r="P19" s="29"/>
      <c r="Q19" s="42"/>
      <c r="R19" s="42"/>
      <c r="S19" s="29"/>
      <c r="T19" s="42"/>
      <c r="U19" s="42"/>
      <c r="V19" s="42"/>
      <c r="W19" s="29"/>
      <c r="X19" s="42"/>
      <c r="Y19" s="42"/>
      <c r="Z19" s="29"/>
      <c r="AA19" s="42"/>
      <c r="AB19" s="32"/>
      <c r="AC19" s="42"/>
      <c r="AD19" s="29"/>
      <c r="AE19" s="42"/>
      <c r="AF19" s="42"/>
      <c r="AG19" s="42"/>
      <c r="AH19" s="29"/>
    </row>
    <row r="20">
      <c r="A20" s="10" t="s">
        <v>19</v>
      </c>
      <c r="B20" s="42"/>
      <c r="C20" s="42"/>
      <c r="D20" s="42"/>
      <c r="E20" s="29"/>
      <c r="F20" s="42"/>
      <c r="G20" s="42"/>
      <c r="H20" s="29"/>
      <c r="I20" s="42"/>
      <c r="J20" s="42"/>
      <c r="K20" s="29"/>
      <c r="L20" s="42"/>
      <c r="M20" s="29"/>
      <c r="N20" s="42"/>
      <c r="O20" s="42"/>
      <c r="P20" s="29"/>
      <c r="Q20" s="42"/>
      <c r="R20" s="42"/>
      <c r="S20" s="29"/>
      <c r="T20" s="42"/>
      <c r="U20" s="42"/>
      <c r="V20" s="42"/>
      <c r="W20" s="29"/>
      <c r="X20" s="42"/>
      <c r="Y20" s="42"/>
      <c r="Z20" s="29"/>
      <c r="AA20" s="42"/>
      <c r="AB20" s="42"/>
      <c r="AC20" s="42"/>
      <c r="AD20" s="29"/>
      <c r="AE20" s="42"/>
      <c r="AF20" s="42"/>
      <c r="AG20" s="42"/>
      <c r="AH20" s="29"/>
    </row>
    <row r="21" ht="15.75" customHeight="1">
      <c r="A21" s="25" t="s">
        <v>20</v>
      </c>
      <c r="B21" s="29">
        <v>0.0</v>
      </c>
      <c r="C21" s="29">
        <v>0.0</v>
      </c>
      <c r="D21" s="29">
        <v>0.0</v>
      </c>
      <c r="E21" s="29">
        <f t="shared" ref="E21:E27" si="33">SUM(B21:D21)</f>
        <v>0</v>
      </c>
      <c r="F21" s="29">
        <v>2.0</v>
      </c>
      <c r="G21" s="29">
        <v>4.0</v>
      </c>
      <c r="H21" s="29">
        <f t="shared" ref="H21:H27" si="34">SUM(F21:G21)</f>
        <v>6</v>
      </c>
      <c r="I21" s="29">
        <v>10.0</v>
      </c>
      <c r="J21" s="29">
        <v>8.0</v>
      </c>
      <c r="K21" s="29">
        <f t="shared" ref="K21:K27" si="35">SUM(I21:J21)</f>
        <v>18</v>
      </c>
      <c r="L21" s="29">
        <v>0.0</v>
      </c>
      <c r="M21" s="29">
        <f t="shared" ref="M21:M27" si="36">SUM(L21)</f>
        <v>0</v>
      </c>
      <c r="N21" s="29">
        <v>8.0</v>
      </c>
      <c r="O21" s="29">
        <v>8.0</v>
      </c>
      <c r="P21" s="29">
        <f t="shared" ref="P21:P27" si="37">SUM(N21:O21)</f>
        <v>16</v>
      </c>
      <c r="Q21" s="29">
        <v>1.0</v>
      </c>
      <c r="R21" s="29">
        <v>1.0</v>
      </c>
      <c r="S21" s="29">
        <f t="shared" ref="S21:S27" si="38">SUM(Q21:R21)</f>
        <v>2</v>
      </c>
      <c r="T21" s="29">
        <v>0.0</v>
      </c>
      <c r="U21" s="29">
        <v>1.0</v>
      </c>
      <c r="V21" s="29">
        <v>0.0</v>
      </c>
      <c r="W21" s="29">
        <f t="shared" ref="W21:W27" si="39">SUM(T21:V21)</f>
        <v>1</v>
      </c>
      <c r="X21" s="29">
        <v>0.0</v>
      </c>
      <c r="Y21" s="29">
        <v>0.0</v>
      </c>
      <c r="Z21" s="29">
        <f t="shared" ref="Z21:Z27" si="40">SUM(X21:Y21)</f>
        <v>0</v>
      </c>
      <c r="AA21" s="29">
        <v>14.0</v>
      </c>
      <c r="AB21" s="29">
        <v>10.0</v>
      </c>
      <c r="AC21" s="29">
        <v>0.0</v>
      </c>
      <c r="AD21" s="29">
        <f t="shared" ref="AD21:AD27" si="41">SUM(AA21:AC21)</f>
        <v>24</v>
      </c>
      <c r="AE21" s="29">
        <f t="shared" ref="AE21:AF21" si="32">B21+F21+I21+L21+N21+Q21+T21+X21+AA21</f>
        <v>35</v>
      </c>
      <c r="AF21" s="29">
        <f t="shared" si="32"/>
        <v>32</v>
      </c>
      <c r="AG21" s="29">
        <f t="shared" ref="AG21:AG27" si="43">D21+V21+AC21</f>
        <v>0</v>
      </c>
      <c r="AH21" s="29">
        <f t="shared" ref="AH21:AH27" si="44">SUM(AE21:AG21)</f>
        <v>67</v>
      </c>
    </row>
    <row r="22" ht="15.75" customHeight="1">
      <c r="A22" s="25" t="s">
        <v>21</v>
      </c>
      <c r="B22" s="29">
        <v>0.0</v>
      </c>
      <c r="C22" s="29">
        <v>0.0</v>
      </c>
      <c r="D22" s="29">
        <v>1.0</v>
      </c>
      <c r="E22" s="29">
        <f t="shared" si="33"/>
        <v>1</v>
      </c>
      <c r="F22" s="29">
        <v>13.0</v>
      </c>
      <c r="G22" s="29">
        <v>16.0</v>
      </c>
      <c r="H22" s="29">
        <f t="shared" si="34"/>
        <v>29</v>
      </c>
      <c r="I22" s="29">
        <v>43.0</v>
      </c>
      <c r="J22" s="29">
        <v>18.0</v>
      </c>
      <c r="K22" s="29">
        <f t="shared" si="35"/>
        <v>61</v>
      </c>
      <c r="L22" s="29">
        <v>0.0</v>
      </c>
      <c r="M22" s="29">
        <f t="shared" si="36"/>
        <v>0</v>
      </c>
      <c r="N22" s="29">
        <v>33.0</v>
      </c>
      <c r="O22" s="29">
        <v>26.0</v>
      </c>
      <c r="P22" s="29">
        <f t="shared" si="37"/>
        <v>59</v>
      </c>
      <c r="Q22" s="29">
        <v>1.0</v>
      </c>
      <c r="R22" s="29">
        <v>14.0</v>
      </c>
      <c r="S22" s="29">
        <f t="shared" si="38"/>
        <v>15</v>
      </c>
      <c r="T22" s="29">
        <v>6.0</v>
      </c>
      <c r="U22" s="29">
        <v>2.0</v>
      </c>
      <c r="V22" s="29">
        <v>0.0</v>
      </c>
      <c r="W22" s="29">
        <f t="shared" si="39"/>
        <v>8</v>
      </c>
      <c r="X22" s="29">
        <v>5.0</v>
      </c>
      <c r="Y22" s="29">
        <v>3.0</v>
      </c>
      <c r="Z22" s="29">
        <f t="shared" si="40"/>
        <v>8</v>
      </c>
      <c r="AA22" s="29">
        <v>20.0</v>
      </c>
      <c r="AB22" s="29">
        <v>25.0</v>
      </c>
      <c r="AC22" s="29">
        <v>0.0</v>
      </c>
      <c r="AD22" s="29">
        <f t="shared" si="41"/>
        <v>45</v>
      </c>
      <c r="AE22" s="29">
        <f t="shared" ref="AE22:AF22" si="42">B22+F22+I22+L22+N22+Q22+T22+X22+AA22</f>
        <v>121</v>
      </c>
      <c r="AF22" s="29">
        <f t="shared" si="42"/>
        <v>104</v>
      </c>
      <c r="AG22" s="29">
        <f t="shared" si="43"/>
        <v>1</v>
      </c>
      <c r="AH22" s="29">
        <f t="shared" si="44"/>
        <v>226</v>
      </c>
    </row>
    <row r="23" ht="15.75" customHeight="1">
      <c r="A23" s="25" t="s">
        <v>22</v>
      </c>
      <c r="B23" s="29">
        <v>0.0</v>
      </c>
      <c r="C23" s="29">
        <v>0.0</v>
      </c>
      <c r="D23" s="29">
        <v>0.0</v>
      </c>
      <c r="E23" s="29">
        <f t="shared" si="33"/>
        <v>0</v>
      </c>
      <c r="F23" s="29">
        <v>15.0</v>
      </c>
      <c r="G23" s="29">
        <v>24.0</v>
      </c>
      <c r="H23" s="29">
        <f t="shared" si="34"/>
        <v>39</v>
      </c>
      <c r="I23" s="29">
        <v>50.0</v>
      </c>
      <c r="J23" s="29">
        <v>35.0</v>
      </c>
      <c r="K23" s="29">
        <f t="shared" si="35"/>
        <v>85</v>
      </c>
      <c r="L23" s="29">
        <v>0.0</v>
      </c>
      <c r="M23" s="29">
        <f t="shared" si="36"/>
        <v>0</v>
      </c>
      <c r="N23" s="29">
        <v>35.0</v>
      </c>
      <c r="O23" s="29">
        <v>23.0</v>
      </c>
      <c r="P23" s="29">
        <f t="shared" si="37"/>
        <v>58</v>
      </c>
      <c r="Q23" s="29">
        <v>7.0</v>
      </c>
      <c r="R23" s="29">
        <v>5.0</v>
      </c>
      <c r="S23" s="29">
        <f t="shared" si="38"/>
        <v>12</v>
      </c>
      <c r="T23" s="29">
        <v>4.0</v>
      </c>
      <c r="U23" s="29">
        <v>3.0</v>
      </c>
      <c r="V23" s="29">
        <v>0.0</v>
      </c>
      <c r="W23" s="29">
        <f t="shared" si="39"/>
        <v>7</v>
      </c>
      <c r="X23" s="29">
        <v>8.0</v>
      </c>
      <c r="Y23" s="29">
        <v>4.0</v>
      </c>
      <c r="Z23" s="29">
        <f t="shared" si="40"/>
        <v>12</v>
      </c>
      <c r="AA23" s="29">
        <v>55.0</v>
      </c>
      <c r="AB23" s="29">
        <v>50.0</v>
      </c>
      <c r="AC23" s="29">
        <v>1.0</v>
      </c>
      <c r="AD23" s="29">
        <f t="shared" si="41"/>
        <v>106</v>
      </c>
      <c r="AE23" s="29">
        <f t="shared" ref="AE23:AF23" si="45">B23+F23+I23+L23+N23+Q23+T23+X23+AA23</f>
        <v>174</v>
      </c>
      <c r="AF23" s="29">
        <f t="shared" si="45"/>
        <v>144</v>
      </c>
      <c r="AG23" s="29">
        <f t="shared" si="43"/>
        <v>1</v>
      </c>
      <c r="AH23" s="29">
        <f t="shared" si="44"/>
        <v>319</v>
      </c>
    </row>
    <row r="24" ht="15.75" customHeight="1">
      <c r="A24" s="25" t="s">
        <v>23</v>
      </c>
      <c r="B24" s="29">
        <v>0.0</v>
      </c>
      <c r="C24" s="29">
        <v>2.0</v>
      </c>
      <c r="D24" s="29">
        <v>0.0</v>
      </c>
      <c r="E24" s="29">
        <f t="shared" si="33"/>
        <v>2</v>
      </c>
      <c r="F24" s="29">
        <v>21.0</v>
      </c>
      <c r="G24" s="29">
        <v>35.0</v>
      </c>
      <c r="H24" s="29">
        <f t="shared" si="34"/>
        <v>56</v>
      </c>
      <c r="I24" s="29">
        <v>87.0</v>
      </c>
      <c r="J24" s="29">
        <v>49.0</v>
      </c>
      <c r="K24" s="29">
        <f t="shared" si="35"/>
        <v>136</v>
      </c>
      <c r="L24" s="29">
        <v>0.0</v>
      </c>
      <c r="M24" s="29">
        <f t="shared" si="36"/>
        <v>0</v>
      </c>
      <c r="N24" s="29">
        <v>67.0</v>
      </c>
      <c r="O24" s="29">
        <v>38.0</v>
      </c>
      <c r="P24" s="29">
        <f t="shared" si="37"/>
        <v>105</v>
      </c>
      <c r="Q24" s="29">
        <v>4.0</v>
      </c>
      <c r="R24" s="29">
        <v>3.0</v>
      </c>
      <c r="S24" s="29">
        <f t="shared" si="38"/>
        <v>7</v>
      </c>
      <c r="T24" s="29">
        <v>11.0</v>
      </c>
      <c r="U24" s="29">
        <v>11.0</v>
      </c>
      <c r="V24" s="29">
        <v>1.0</v>
      </c>
      <c r="W24" s="29">
        <f t="shared" si="39"/>
        <v>23</v>
      </c>
      <c r="X24" s="29">
        <v>8.0</v>
      </c>
      <c r="Y24" s="29">
        <v>8.0</v>
      </c>
      <c r="Z24" s="29">
        <f t="shared" si="40"/>
        <v>16</v>
      </c>
      <c r="AA24" s="29">
        <v>102.0</v>
      </c>
      <c r="AB24" s="29">
        <v>83.0</v>
      </c>
      <c r="AC24" s="29">
        <v>1.0</v>
      </c>
      <c r="AD24" s="29">
        <f t="shared" si="41"/>
        <v>186</v>
      </c>
      <c r="AE24" s="29">
        <f t="shared" ref="AE24:AF24" si="46">B24+F24+I24+L24+N24+Q24+T24+X24+AA24</f>
        <v>300</v>
      </c>
      <c r="AF24" s="29">
        <f t="shared" si="46"/>
        <v>229</v>
      </c>
      <c r="AG24" s="29">
        <f t="shared" si="43"/>
        <v>2</v>
      </c>
      <c r="AH24" s="29">
        <f t="shared" si="44"/>
        <v>531</v>
      </c>
    </row>
    <row r="25" ht="15.75" customHeight="1">
      <c r="A25" s="25" t="s">
        <v>24</v>
      </c>
      <c r="B25" s="29">
        <v>2.0</v>
      </c>
      <c r="C25" s="29">
        <v>0.0</v>
      </c>
      <c r="D25" s="29">
        <v>0.0</v>
      </c>
      <c r="E25" s="29">
        <f t="shared" si="33"/>
        <v>2</v>
      </c>
      <c r="F25" s="29">
        <v>46.0</v>
      </c>
      <c r="G25" s="29">
        <v>50.0</v>
      </c>
      <c r="H25" s="29">
        <f t="shared" si="34"/>
        <v>96</v>
      </c>
      <c r="I25" s="29">
        <v>121.0</v>
      </c>
      <c r="J25" s="29">
        <v>67.0</v>
      </c>
      <c r="K25" s="29">
        <f t="shared" si="35"/>
        <v>188</v>
      </c>
      <c r="L25" s="29">
        <v>0.0</v>
      </c>
      <c r="M25" s="29">
        <f t="shared" si="36"/>
        <v>0</v>
      </c>
      <c r="N25" s="29">
        <v>91.0</v>
      </c>
      <c r="O25" s="29">
        <v>46.0</v>
      </c>
      <c r="P25" s="29">
        <f t="shared" si="37"/>
        <v>137</v>
      </c>
      <c r="Q25" s="29">
        <v>9.0</v>
      </c>
      <c r="R25" s="29">
        <v>34.0</v>
      </c>
      <c r="S25" s="29">
        <f t="shared" si="38"/>
        <v>43</v>
      </c>
      <c r="T25" s="29">
        <v>26.0</v>
      </c>
      <c r="U25" s="29">
        <v>17.0</v>
      </c>
      <c r="V25" s="29">
        <v>2.0</v>
      </c>
      <c r="W25" s="29">
        <f t="shared" si="39"/>
        <v>45</v>
      </c>
      <c r="X25" s="29">
        <v>23.0</v>
      </c>
      <c r="Y25" s="29">
        <v>14.0</v>
      </c>
      <c r="Z25" s="29">
        <f t="shared" si="40"/>
        <v>37</v>
      </c>
      <c r="AA25" s="29">
        <v>173.0</v>
      </c>
      <c r="AB25" s="29">
        <v>166.0</v>
      </c>
      <c r="AC25" s="29">
        <v>1.0</v>
      </c>
      <c r="AD25" s="29">
        <f t="shared" si="41"/>
        <v>340</v>
      </c>
      <c r="AE25" s="29">
        <f t="shared" ref="AE25:AF25" si="47">B25+F25+I25+L25+N25+Q25+T25+X25+AA25</f>
        <v>491</v>
      </c>
      <c r="AF25" s="29">
        <f t="shared" si="47"/>
        <v>394</v>
      </c>
      <c r="AG25" s="29">
        <f t="shared" si="43"/>
        <v>3</v>
      </c>
      <c r="AH25" s="29">
        <f t="shared" si="44"/>
        <v>888</v>
      </c>
    </row>
    <row r="26" ht="16.5" customHeight="1">
      <c r="A26" s="25" t="s">
        <v>26</v>
      </c>
      <c r="B26" s="29">
        <v>0.0</v>
      </c>
      <c r="C26" s="29">
        <v>0.0</v>
      </c>
      <c r="D26" s="29">
        <v>0.0</v>
      </c>
      <c r="E26" s="29">
        <f t="shared" si="33"/>
        <v>0</v>
      </c>
      <c r="F26" s="29">
        <v>8.0</v>
      </c>
      <c r="G26" s="29">
        <v>6.0</v>
      </c>
      <c r="H26" s="29">
        <f t="shared" si="34"/>
        <v>14</v>
      </c>
      <c r="I26" s="29">
        <v>3.0</v>
      </c>
      <c r="J26" s="29">
        <v>3.0</v>
      </c>
      <c r="K26" s="29">
        <f t="shared" si="35"/>
        <v>6</v>
      </c>
      <c r="L26" s="29">
        <v>0.0</v>
      </c>
      <c r="M26" s="29">
        <f t="shared" si="36"/>
        <v>0</v>
      </c>
      <c r="N26" s="29">
        <v>7.0</v>
      </c>
      <c r="O26" s="29">
        <v>3.0</v>
      </c>
      <c r="P26" s="29">
        <f t="shared" si="37"/>
        <v>10</v>
      </c>
      <c r="Q26" s="29">
        <v>4.0</v>
      </c>
      <c r="R26" s="29">
        <v>13.0</v>
      </c>
      <c r="S26" s="29">
        <f t="shared" si="38"/>
        <v>17</v>
      </c>
      <c r="T26" s="29">
        <v>65.0</v>
      </c>
      <c r="U26" s="29">
        <v>71.0</v>
      </c>
      <c r="V26" s="29">
        <v>2.0</v>
      </c>
      <c r="W26" s="29">
        <f t="shared" si="39"/>
        <v>138</v>
      </c>
      <c r="X26" s="29">
        <v>1.0</v>
      </c>
      <c r="Y26" s="29">
        <v>2.0</v>
      </c>
      <c r="Z26" s="29">
        <f t="shared" si="40"/>
        <v>3</v>
      </c>
      <c r="AA26" s="29">
        <v>11.0</v>
      </c>
      <c r="AB26" s="29">
        <v>16.0</v>
      </c>
      <c r="AC26" s="29">
        <v>0.0</v>
      </c>
      <c r="AD26" s="29">
        <f t="shared" si="41"/>
        <v>27</v>
      </c>
      <c r="AE26" s="29">
        <f t="shared" ref="AE26:AF26" si="48">B26+F26+I26+L26+N26+Q26+T26+X26+AA26</f>
        <v>99</v>
      </c>
      <c r="AF26" s="29">
        <f t="shared" si="48"/>
        <v>114</v>
      </c>
      <c r="AG26" s="29">
        <f t="shared" si="43"/>
        <v>2</v>
      </c>
      <c r="AH26" s="29">
        <f t="shared" si="44"/>
        <v>215</v>
      </c>
    </row>
    <row r="27" ht="15.75" customHeight="1">
      <c r="A27" s="26" t="s">
        <v>33</v>
      </c>
      <c r="B27" s="39">
        <v>0.0</v>
      </c>
      <c r="C27" s="39">
        <v>1.0</v>
      </c>
      <c r="D27" s="39">
        <v>0.0</v>
      </c>
      <c r="E27" s="39">
        <f t="shared" si="33"/>
        <v>1</v>
      </c>
      <c r="F27" s="39">
        <v>1.0</v>
      </c>
      <c r="G27" s="39">
        <v>0.0</v>
      </c>
      <c r="H27" s="39">
        <f t="shared" si="34"/>
        <v>1</v>
      </c>
      <c r="I27" s="39">
        <v>0.0</v>
      </c>
      <c r="J27" s="39">
        <v>0.0</v>
      </c>
      <c r="K27" s="39">
        <f t="shared" si="35"/>
        <v>0</v>
      </c>
      <c r="L27" s="39">
        <v>0.0</v>
      </c>
      <c r="M27" s="39">
        <f t="shared" si="36"/>
        <v>0</v>
      </c>
      <c r="N27" s="39">
        <v>0.0</v>
      </c>
      <c r="O27" s="39">
        <v>0.0</v>
      </c>
      <c r="P27" s="39">
        <f t="shared" si="37"/>
        <v>0</v>
      </c>
      <c r="Q27" s="39">
        <v>0.0</v>
      </c>
      <c r="R27" s="39">
        <v>0.0</v>
      </c>
      <c r="S27" s="39">
        <f t="shared" si="38"/>
        <v>0</v>
      </c>
      <c r="T27" s="39">
        <v>18.0</v>
      </c>
      <c r="U27" s="39">
        <v>4.0</v>
      </c>
      <c r="V27" s="39">
        <v>2.0</v>
      </c>
      <c r="W27" s="39">
        <f t="shared" si="39"/>
        <v>24</v>
      </c>
      <c r="X27" s="39">
        <v>0.0</v>
      </c>
      <c r="Y27" s="39">
        <v>0.0</v>
      </c>
      <c r="Z27" s="39">
        <f t="shared" si="40"/>
        <v>0</v>
      </c>
      <c r="AA27" s="39">
        <v>3.0</v>
      </c>
      <c r="AB27" s="39">
        <v>0.0</v>
      </c>
      <c r="AC27" s="39">
        <v>0.0</v>
      </c>
      <c r="AD27" s="39">
        <f t="shared" si="41"/>
        <v>3</v>
      </c>
      <c r="AE27" s="39">
        <f t="shared" ref="AE27:AF27" si="49">B27+F27+I27+L27+N27+Q27+T27+X27+AA27</f>
        <v>22</v>
      </c>
      <c r="AF27" s="39">
        <f t="shared" si="49"/>
        <v>5</v>
      </c>
      <c r="AG27" s="39">
        <f t="shared" si="43"/>
        <v>2</v>
      </c>
      <c r="AH27" s="39">
        <f t="shared" si="44"/>
        <v>29</v>
      </c>
    </row>
    <row r="28" ht="15.75" customHeight="1">
      <c r="A28" s="10" t="s">
        <v>27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ht="15.75" customHeight="1">
      <c r="A29" s="25" t="s">
        <v>28</v>
      </c>
      <c r="B29" s="29">
        <v>0.0</v>
      </c>
      <c r="C29" s="29">
        <v>0.0</v>
      </c>
      <c r="D29" s="29">
        <v>0.0</v>
      </c>
      <c r="E29" s="29">
        <f t="shared" ref="E29:E31" si="51">SUM(B29:D29)</f>
        <v>0</v>
      </c>
      <c r="F29" s="29">
        <v>23.0</v>
      </c>
      <c r="G29" s="29">
        <v>8.0</v>
      </c>
      <c r="H29" s="29">
        <f t="shared" ref="H29:H31" si="52">SUM(F29:G29)</f>
        <v>31</v>
      </c>
      <c r="I29" s="29">
        <v>34.0</v>
      </c>
      <c r="J29" s="29">
        <v>18.0</v>
      </c>
      <c r="K29" s="29">
        <f t="shared" ref="K29:K31" si="53">SUM(I29:J29)</f>
        <v>52</v>
      </c>
      <c r="L29" s="29">
        <v>0.0</v>
      </c>
      <c r="M29" s="29">
        <f t="shared" ref="M29:M31" si="54">SUM(L29)</f>
        <v>0</v>
      </c>
      <c r="N29" s="29">
        <v>32.0</v>
      </c>
      <c r="O29" s="29">
        <v>22.0</v>
      </c>
      <c r="P29" s="29">
        <f t="shared" ref="P29:P31" si="55">SUM(N29:O29)</f>
        <v>54</v>
      </c>
      <c r="Q29" s="29">
        <v>10.0</v>
      </c>
      <c r="R29" s="29">
        <v>5.0</v>
      </c>
      <c r="S29" s="29">
        <f t="shared" ref="S29:S31" si="56">SUM(Q29:R29)</f>
        <v>15</v>
      </c>
      <c r="T29" s="29">
        <v>4.0</v>
      </c>
      <c r="U29" s="29">
        <v>1.0</v>
      </c>
      <c r="V29" s="29">
        <v>0.0</v>
      </c>
      <c r="W29" s="29">
        <f t="shared" ref="W29:W31" si="57">SUM(T29:V29)</f>
        <v>5</v>
      </c>
      <c r="X29" s="29">
        <v>10.0</v>
      </c>
      <c r="Y29" s="29">
        <v>5.0</v>
      </c>
      <c r="Z29" s="29">
        <f t="shared" ref="Z29:Z31" si="58">SUM(X29:Y29)</f>
        <v>15</v>
      </c>
      <c r="AA29" s="29">
        <v>205.0</v>
      </c>
      <c r="AB29" s="29">
        <v>89.0</v>
      </c>
      <c r="AC29" s="29">
        <v>0.0</v>
      </c>
      <c r="AD29" s="29">
        <f t="shared" ref="AD29:AD31" si="59">SUM(AA29:AC29)</f>
        <v>294</v>
      </c>
      <c r="AE29" s="29">
        <f t="shared" ref="AE29:AF29" si="50">B29+F29+I29+L29+N29+Q29+T29+X29+AA29</f>
        <v>318</v>
      </c>
      <c r="AF29" s="29">
        <f t="shared" si="50"/>
        <v>148</v>
      </c>
      <c r="AG29" s="29">
        <f t="shared" ref="AG29:AG31" si="61">D29+V29+AC29</f>
        <v>0</v>
      </c>
      <c r="AH29" s="29">
        <f t="shared" ref="AH29:AH31" si="62">SUM(AE29:AG29)</f>
        <v>466</v>
      </c>
    </row>
    <row r="30" ht="15.75" customHeight="1">
      <c r="A30" s="25" t="s">
        <v>29</v>
      </c>
      <c r="B30" s="29">
        <v>2.0</v>
      </c>
      <c r="C30" s="29">
        <v>1.0</v>
      </c>
      <c r="D30" s="29">
        <v>0.0</v>
      </c>
      <c r="E30" s="29">
        <f t="shared" si="51"/>
        <v>3</v>
      </c>
      <c r="F30" s="29">
        <v>68.0</v>
      </c>
      <c r="G30" s="29">
        <v>33.0</v>
      </c>
      <c r="H30" s="29">
        <f t="shared" si="52"/>
        <v>101</v>
      </c>
      <c r="I30" s="29">
        <v>90.0</v>
      </c>
      <c r="J30" s="29">
        <v>45.0</v>
      </c>
      <c r="K30" s="29">
        <f t="shared" si="53"/>
        <v>135</v>
      </c>
      <c r="L30" s="29">
        <v>0.0</v>
      </c>
      <c r="M30" s="29">
        <f t="shared" si="54"/>
        <v>0</v>
      </c>
      <c r="N30" s="29">
        <v>88.0</v>
      </c>
      <c r="O30" s="29">
        <v>40.0</v>
      </c>
      <c r="P30" s="29">
        <f t="shared" si="55"/>
        <v>128</v>
      </c>
      <c r="Q30" s="29">
        <v>65.0</v>
      </c>
      <c r="R30" s="29">
        <v>40.0</v>
      </c>
      <c r="S30" s="29">
        <f t="shared" si="56"/>
        <v>105</v>
      </c>
      <c r="T30" s="29">
        <v>12.0</v>
      </c>
      <c r="U30" s="29">
        <v>5.0</v>
      </c>
      <c r="V30" s="29">
        <v>0.0</v>
      </c>
      <c r="W30" s="29">
        <f t="shared" si="57"/>
        <v>17</v>
      </c>
      <c r="X30" s="29">
        <v>24.0</v>
      </c>
      <c r="Y30" s="29">
        <v>14.0</v>
      </c>
      <c r="Z30" s="29">
        <f t="shared" si="58"/>
        <v>38</v>
      </c>
      <c r="AA30" s="29">
        <v>616.0</v>
      </c>
      <c r="AB30" s="29">
        <v>296.0</v>
      </c>
      <c r="AC30" s="29">
        <v>0.0</v>
      </c>
      <c r="AD30" s="29">
        <f t="shared" si="59"/>
        <v>912</v>
      </c>
      <c r="AE30" s="29">
        <f t="shared" ref="AE30:AF30" si="60">B30+F30+I30+L30+N30+Q30+T30+X30+AA30</f>
        <v>965</v>
      </c>
      <c r="AF30" s="29">
        <f t="shared" si="60"/>
        <v>474</v>
      </c>
      <c r="AG30" s="29">
        <f t="shared" si="61"/>
        <v>0</v>
      </c>
      <c r="AH30" s="15">
        <f t="shared" si="62"/>
        <v>1439</v>
      </c>
    </row>
    <row r="31" ht="15.75" customHeight="1">
      <c r="A31" s="25" t="s">
        <v>30</v>
      </c>
      <c r="B31" s="29">
        <v>0.0</v>
      </c>
      <c r="C31" s="29">
        <v>0.0</v>
      </c>
      <c r="D31" s="29">
        <v>0.0</v>
      </c>
      <c r="E31" s="29">
        <f t="shared" si="51"/>
        <v>0</v>
      </c>
      <c r="F31" s="29">
        <v>6.0</v>
      </c>
      <c r="G31" s="29">
        <v>3.0</v>
      </c>
      <c r="H31" s="29">
        <f t="shared" si="52"/>
        <v>9</v>
      </c>
      <c r="I31" s="29">
        <v>4.0</v>
      </c>
      <c r="J31" s="29">
        <v>1.0</v>
      </c>
      <c r="K31" s="29">
        <f t="shared" si="53"/>
        <v>5</v>
      </c>
      <c r="L31" s="29">
        <v>0.0</v>
      </c>
      <c r="M31" s="29">
        <f t="shared" si="54"/>
        <v>0</v>
      </c>
      <c r="N31" s="29">
        <v>6.0</v>
      </c>
      <c r="O31" s="29">
        <v>1.0</v>
      </c>
      <c r="P31" s="29">
        <f t="shared" si="55"/>
        <v>7</v>
      </c>
      <c r="Q31" s="29">
        <v>3.0</v>
      </c>
      <c r="R31" s="29">
        <v>3.0</v>
      </c>
      <c r="S31" s="29">
        <f t="shared" si="56"/>
        <v>6</v>
      </c>
      <c r="T31" s="29">
        <v>54.0</v>
      </c>
      <c r="U31" s="29">
        <v>19.0</v>
      </c>
      <c r="V31" s="29">
        <v>2.0</v>
      </c>
      <c r="W31" s="29">
        <f t="shared" si="57"/>
        <v>75</v>
      </c>
      <c r="X31" s="29">
        <v>1.0</v>
      </c>
      <c r="Y31" s="29">
        <v>0.0</v>
      </c>
      <c r="Z31" s="29">
        <f t="shared" si="58"/>
        <v>1</v>
      </c>
      <c r="AA31" s="29">
        <v>35.0</v>
      </c>
      <c r="AB31" s="29">
        <v>14.0</v>
      </c>
      <c r="AC31" s="29">
        <v>0.0</v>
      </c>
      <c r="AD31" s="29">
        <f t="shared" si="59"/>
        <v>49</v>
      </c>
      <c r="AE31" s="29">
        <f t="shared" ref="AE31:AF31" si="63">B31+F31+I31+L31+N31+Q31+T31+X31+AA31</f>
        <v>109</v>
      </c>
      <c r="AF31" s="29">
        <f t="shared" si="63"/>
        <v>41</v>
      </c>
      <c r="AG31" s="29">
        <f t="shared" si="61"/>
        <v>2</v>
      </c>
      <c r="AH31" s="29">
        <f t="shared" si="62"/>
        <v>152</v>
      </c>
    </row>
    <row r="32" ht="15.0" customHeight="1">
      <c r="A32" s="30" t="s">
        <v>31</v>
      </c>
      <c r="B32" s="40">
        <f t="shared" ref="B32:AH32" si="64">SUM(B21:B31)</f>
        <v>4</v>
      </c>
      <c r="C32" s="40">
        <f t="shared" si="64"/>
        <v>4</v>
      </c>
      <c r="D32" s="40">
        <f t="shared" si="64"/>
        <v>1</v>
      </c>
      <c r="E32" s="40">
        <f t="shared" si="64"/>
        <v>9</v>
      </c>
      <c r="F32" s="40">
        <f t="shared" si="64"/>
        <v>203</v>
      </c>
      <c r="G32" s="40">
        <f t="shared" si="64"/>
        <v>179</v>
      </c>
      <c r="H32" s="40">
        <f t="shared" si="64"/>
        <v>382</v>
      </c>
      <c r="I32" s="40">
        <f t="shared" si="64"/>
        <v>442</v>
      </c>
      <c r="J32" s="40">
        <f t="shared" si="64"/>
        <v>244</v>
      </c>
      <c r="K32" s="40">
        <f t="shared" si="64"/>
        <v>686</v>
      </c>
      <c r="L32" s="40">
        <f t="shared" si="64"/>
        <v>0</v>
      </c>
      <c r="M32" s="40">
        <f t="shared" si="64"/>
        <v>0</v>
      </c>
      <c r="N32" s="40">
        <f t="shared" si="64"/>
        <v>367</v>
      </c>
      <c r="O32" s="40">
        <f t="shared" si="64"/>
        <v>207</v>
      </c>
      <c r="P32" s="40">
        <f t="shared" si="64"/>
        <v>574</v>
      </c>
      <c r="Q32" s="40">
        <f t="shared" si="64"/>
        <v>104</v>
      </c>
      <c r="R32" s="40">
        <f t="shared" si="64"/>
        <v>118</v>
      </c>
      <c r="S32" s="40">
        <f t="shared" si="64"/>
        <v>222</v>
      </c>
      <c r="T32" s="40">
        <f t="shared" si="64"/>
        <v>200</v>
      </c>
      <c r="U32" s="40">
        <f t="shared" si="64"/>
        <v>134</v>
      </c>
      <c r="V32" s="40">
        <f t="shared" si="64"/>
        <v>9</v>
      </c>
      <c r="W32" s="40">
        <f t="shared" si="64"/>
        <v>343</v>
      </c>
      <c r="X32" s="40">
        <f t="shared" si="64"/>
        <v>80</v>
      </c>
      <c r="Y32" s="40">
        <f t="shared" si="64"/>
        <v>50</v>
      </c>
      <c r="Z32" s="40">
        <f t="shared" si="64"/>
        <v>130</v>
      </c>
      <c r="AA32" s="22">
        <f t="shared" si="64"/>
        <v>1234</v>
      </c>
      <c r="AB32" s="40">
        <f t="shared" si="64"/>
        <v>749</v>
      </c>
      <c r="AC32" s="40">
        <f t="shared" si="64"/>
        <v>3</v>
      </c>
      <c r="AD32" s="22">
        <f t="shared" si="64"/>
        <v>1986</v>
      </c>
      <c r="AE32" s="22">
        <f t="shared" si="64"/>
        <v>2634</v>
      </c>
      <c r="AF32" s="22">
        <f t="shared" si="64"/>
        <v>1685</v>
      </c>
      <c r="AG32" s="22">
        <f t="shared" si="64"/>
        <v>13</v>
      </c>
      <c r="AH32" s="22">
        <f t="shared" si="64"/>
        <v>4332</v>
      </c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ht="15.75" customHeight="1">
      <c r="A33" s="31" t="s">
        <v>34</v>
      </c>
      <c r="B33" s="43">
        <f t="shared" ref="B33:G33" si="65">B18+B32</f>
        <v>11</v>
      </c>
      <c r="C33" s="43">
        <f t="shared" si="65"/>
        <v>8</v>
      </c>
      <c r="D33" s="43">
        <f t="shared" si="65"/>
        <v>1</v>
      </c>
      <c r="E33" s="43">
        <f t="shared" si="65"/>
        <v>20</v>
      </c>
      <c r="F33" s="32">
        <f t="shared" si="65"/>
        <v>1107</v>
      </c>
      <c r="G33" s="43">
        <f t="shared" si="65"/>
        <v>983</v>
      </c>
      <c r="H33" s="32">
        <f>SUM(F33:G33)</f>
        <v>2090</v>
      </c>
      <c r="I33" s="32">
        <f t="shared" ref="I33:J33" si="66">I18+I32</f>
        <v>1634</v>
      </c>
      <c r="J33" s="43">
        <f t="shared" si="66"/>
        <v>829</v>
      </c>
      <c r="K33" s="32">
        <f>SUM(I33:J33)</f>
        <v>2463</v>
      </c>
      <c r="L33" s="43">
        <f>L18+L32</f>
        <v>2</v>
      </c>
      <c r="M33" s="43">
        <f>SUM(L33)</f>
        <v>2</v>
      </c>
      <c r="N33" s="32">
        <f t="shared" ref="N33:O33" si="67">N18+N32</f>
        <v>1641</v>
      </c>
      <c r="O33" s="43">
        <f t="shared" si="67"/>
        <v>920</v>
      </c>
      <c r="P33" s="32">
        <f>SUM(N33:O33)</f>
        <v>2561</v>
      </c>
      <c r="Q33" s="43">
        <f t="shared" ref="Q33:R33" si="68">Q18+Q32</f>
        <v>550</v>
      </c>
      <c r="R33" s="43">
        <f t="shared" si="68"/>
        <v>700</v>
      </c>
      <c r="S33" s="32">
        <f>SUM(Q33:R33)</f>
        <v>1250</v>
      </c>
      <c r="T33" s="43">
        <f t="shared" ref="T33:V33" si="69">T18+T32</f>
        <v>413</v>
      </c>
      <c r="U33" s="43">
        <f t="shared" si="69"/>
        <v>278</v>
      </c>
      <c r="V33" s="43">
        <f t="shared" si="69"/>
        <v>10</v>
      </c>
      <c r="W33" s="43">
        <f>SUM(T33:V33)</f>
        <v>701</v>
      </c>
      <c r="X33" s="43">
        <f t="shared" ref="X33:Y33" si="70">X18+X32</f>
        <v>334</v>
      </c>
      <c r="Y33" s="43">
        <f t="shared" si="70"/>
        <v>228</v>
      </c>
      <c r="Z33" s="43">
        <f>SUM(X33:Y33)</f>
        <v>562</v>
      </c>
      <c r="AA33" s="32">
        <f t="shared" ref="AA33:AC33" si="71">AA18+AA32</f>
        <v>3646</v>
      </c>
      <c r="AB33" s="32">
        <f t="shared" si="71"/>
        <v>2337</v>
      </c>
      <c r="AC33" s="43">
        <f t="shared" si="71"/>
        <v>5</v>
      </c>
      <c r="AD33" s="32">
        <f>SUM(AA33:AC33)</f>
        <v>5988</v>
      </c>
      <c r="AE33" s="32">
        <f t="shared" ref="AE33:AG33" si="72">AE18+AE32</f>
        <v>9338</v>
      </c>
      <c r="AF33" s="32">
        <f t="shared" si="72"/>
        <v>6283</v>
      </c>
      <c r="AG33" s="44">
        <f t="shared" si="72"/>
        <v>16</v>
      </c>
      <c r="AH33" s="32">
        <f>SUM(AE33:AG33)</f>
        <v>15637</v>
      </c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ht="15.75" customHeight="1">
      <c r="A34" s="35" t="s">
        <v>36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</row>
    <row r="35" ht="15.75" customHeigh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0" customHeight="1">
      <c r="A54" s="8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ht="15.0" customHeight="1">
      <c r="A55" s="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ht="15.0" customHeight="1">
      <c r="A56" s="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ht="15.0" customHeight="1">
      <c r="A57" s="8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</row>
    <row r="58" ht="15.0" customHeight="1">
      <c r="A58" s="8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ht="15.0" customHeight="1">
      <c r="A59" s="8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ht="15.0" customHeight="1">
      <c r="A60" s="8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ht="15.0" customHeight="1">
      <c r="A61" s="8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ht="15.0" customHeight="1">
      <c r="A62" s="8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X4:Z4"/>
    <mergeCell ref="AA4:AD4"/>
    <mergeCell ref="AE4:AH4"/>
    <mergeCell ref="B4:E4"/>
    <mergeCell ref="F4:H4"/>
    <mergeCell ref="I4:K4"/>
    <mergeCell ref="L4:M4"/>
    <mergeCell ref="N4:P4"/>
    <mergeCell ref="Q4:S4"/>
    <mergeCell ref="T4:W4"/>
  </mergeCells>
  <printOptions/>
  <pageMargins bottom="0.75" footer="0.0" header="0.0" left="0.7" right="0.7" top="0.75"/>
  <pageSetup orientation="landscape"/>
  <headerFooter>
    <oddHeader>&amp;LUniversity Level Data&amp;CTable 4B&amp;RFall Enrollment Summary</oddHeader>
    <oddFooter>&amp;LOffice of Institutional Research, UMass Boston</oddFooter>
  </headerFooter>
  <colBreaks count="1" manualBreakCount="1">
    <brk id="1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71"/>
    <col customWidth="1" min="2" max="2" width="8.57"/>
    <col customWidth="1" min="3" max="3" width="7.86"/>
    <col customWidth="1" min="4" max="4" width="9.14"/>
    <col customWidth="1" min="5" max="5" width="5.43"/>
    <col customWidth="1" min="6" max="6" width="8.14"/>
    <col customWidth="1" min="7" max="8" width="9.14"/>
    <col customWidth="1" min="9" max="9" width="7.57"/>
    <col customWidth="1" min="10" max="10" width="6.86"/>
    <col customWidth="1" min="11" max="12" width="9.14"/>
    <col customWidth="1" min="13" max="13" width="7.43"/>
    <col customWidth="1" min="14" max="14" width="6.43"/>
    <col customWidth="1" min="15" max="15" width="8.43"/>
    <col customWidth="1" min="16" max="16" width="9.14"/>
    <col customWidth="1" min="17" max="17" width="6.86"/>
    <col customWidth="1" min="18" max="18" width="6.71"/>
    <col customWidth="1" min="19" max="20" width="9.14"/>
    <col customWidth="1" min="21" max="21" width="7.29"/>
    <col customWidth="1" min="22" max="24" width="9.14"/>
    <col customWidth="1" min="25" max="25" width="7.29"/>
    <col customWidth="1" min="26" max="26" width="6.57"/>
    <col customWidth="1" min="27" max="27" width="8.43"/>
    <col customWidth="1" min="28" max="28" width="9.14"/>
    <col customWidth="1" min="29" max="30" width="6.14"/>
    <col customWidth="1" min="31" max="31" width="8.57"/>
    <col customWidth="1" min="32" max="32" width="8.71"/>
    <col customWidth="1" min="33" max="33" width="6.43"/>
    <col customWidth="1" min="34" max="34" width="7.29"/>
    <col customWidth="1" min="35" max="36" width="9.14"/>
    <col customWidth="1" min="37" max="37" width="7.0"/>
    <col customWidth="1" min="38" max="38" width="6.71"/>
    <col customWidth="1" min="39" max="40" width="9.14"/>
    <col customWidth="1" min="41" max="41" width="8.0"/>
    <col customWidth="1" min="42" max="45" width="9.14"/>
  </cols>
  <sheetData>
    <row r="1">
      <c r="A1" s="38"/>
      <c r="B1" s="36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>
      <c r="A2" s="38"/>
      <c r="B2" s="38" t="s">
        <v>38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</row>
    <row r="4" ht="15.0" customHeight="1">
      <c r="A4" s="31"/>
      <c r="B4" s="31" t="s">
        <v>2</v>
      </c>
      <c r="C4" s="47"/>
      <c r="D4" s="47"/>
      <c r="E4" s="45"/>
      <c r="F4" s="47" t="s">
        <v>3</v>
      </c>
      <c r="G4" s="47"/>
      <c r="H4" s="45"/>
      <c r="I4" s="45"/>
      <c r="J4" s="31" t="s">
        <v>4</v>
      </c>
      <c r="K4" s="47"/>
      <c r="L4" s="47"/>
      <c r="M4" s="45"/>
      <c r="N4" s="31" t="s">
        <v>5</v>
      </c>
      <c r="O4" s="45"/>
      <c r="P4" s="47"/>
      <c r="Q4" s="47"/>
      <c r="R4" s="31" t="s">
        <v>6</v>
      </c>
      <c r="S4" s="47"/>
      <c r="T4" s="47"/>
      <c r="U4" s="45"/>
      <c r="V4" s="31" t="s">
        <v>7</v>
      </c>
      <c r="W4" s="47"/>
      <c r="X4" s="47"/>
      <c r="Y4" s="45"/>
      <c r="Z4" s="31" t="s">
        <v>8</v>
      </c>
      <c r="AA4" s="31"/>
      <c r="AB4" s="47"/>
      <c r="AC4" s="45"/>
      <c r="AD4" s="31" t="s">
        <v>9</v>
      </c>
      <c r="AE4" s="47"/>
      <c r="AF4" s="47"/>
      <c r="AG4" s="47"/>
      <c r="AH4" s="47" t="s">
        <v>10</v>
      </c>
      <c r="AI4" s="47"/>
      <c r="AJ4" s="47"/>
      <c r="AK4" s="47"/>
      <c r="AL4" s="31" t="s">
        <v>31</v>
      </c>
      <c r="AM4" s="31"/>
      <c r="AN4" s="31"/>
      <c r="AO4" s="31"/>
      <c r="AP4" s="45"/>
      <c r="AQ4" s="45"/>
      <c r="AR4" s="45"/>
      <c r="AS4" s="45"/>
    </row>
    <row r="5" ht="15.0" customHeight="1">
      <c r="A5" s="31"/>
      <c r="B5" s="48" t="s">
        <v>39</v>
      </c>
      <c r="C5" s="48" t="s">
        <v>40</v>
      </c>
      <c r="D5" s="37" t="s">
        <v>17</v>
      </c>
      <c r="E5" s="48" t="s">
        <v>11</v>
      </c>
      <c r="F5" s="48" t="s">
        <v>39</v>
      </c>
      <c r="G5" s="48" t="s">
        <v>40</v>
      </c>
      <c r="H5" s="37" t="s">
        <v>17</v>
      </c>
      <c r="I5" s="48" t="s">
        <v>11</v>
      </c>
      <c r="J5" s="48" t="s">
        <v>39</v>
      </c>
      <c r="K5" s="48" t="s">
        <v>40</v>
      </c>
      <c r="L5" s="37" t="s">
        <v>17</v>
      </c>
      <c r="M5" s="48" t="s">
        <v>11</v>
      </c>
      <c r="N5" s="48" t="s">
        <v>39</v>
      </c>
      <c r="O5" s="48" t="s">
        <v>40</v>
      </c>
      <c r="P5" s="48" t="s">
        <v>17</v>
      </c>
      <c r="Q5" s="48" t="s">
        <v>11</v>
      </c>
      <c r="R5" s="48" t="s">
        <v>39</v>
      </c>
      <c r="S5" s="48" t="s">
        <v>40</v>
      </c>
      <c r="T5" s="37" t="s">
        <v>17</v>
      </c>
      <c r="U5" s="48" t="s">
        <v>11</v>
      </c>
      <c r="V5" s="48" t="s">
        <v>39</v>
      </c>
      <c r="W5" s="48" t="s">
        <v>40</v>
      </c>
      <c r="X5" s="37" t="s">
        <v>17</v>
      </c>
      <c r="Y5" s="48" t="s">
        <v>11</v>
      </c>
      <c r="Z5" s="48" t="s">
        <v>39</v>
      </c>
      <c r="AA5" s="48" t="s">
        <v>40</v>
      </c>
      <c r="AB5" s="37" t="s">
        <v>17</v>
      </c>
      <c r="AC5" s="48" t="s">
        <v>11</v>
      </c>
      <c r="AD5" s="48" t="s">
        <v>39</v>
      </c>
      <c r="AE5" s="48" t="s">
        <v>40</v>
      </c>
      <c r="AF5" s="48" t="s">
        <v>17</v>
      </c>
      <c r="AG5" s="48" t="s">
        <v>11</v>
      </c>
      <c r="AH5" s="48" t="s">
        <v>39</v>
      </c>
      <c r="AI5" s="48" t="s">
        <v>40</v>
      </c>
      <c r="AJ5" s="37" t="s">
        <v>17</v>
      </c>
      <c r="AK5" s="48" t="s">
        <v>11</v>
      </c>
      <c r="AL5" s="48" t="s">
        <v>39</v>
      </c>
      <c r="AM5" s="48" t="s">
        <v>40</v>
      </c>
      <c r="AN5" s="37" t="s">
        <v>17</v>
      </c>
      <c r="AO5" s="48" t="s">
        <v>11</v>
      </c>
      <c r="AP5" s="45"/>
      <c r="AQ5" s="45"/>
      <c r="AR5" s="45"/>
      <c r="AS5" s="45"/>
    </row>
    <row r="6">
      <c r="A6" s="10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>
      <c r="A7" s="10" t="s">
        <v>42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45"/>
      <c r="AQ7" s="45"/>
      <c r="AR7" s="45"/>
      <c r="AS7" s="45"/>
    </row>
    <row r="8">
      <c r="A8" s="25" t="s">
        <v>20</v>
      </c>
      <c r="B8" s="29">
        <v>1.0</v>
      </c>
      <c r="C8" s="29">
        <v>0.0</v>
      </c>
      <c r="D8" s="29">
        <v>0.0</v>
      </c>
      <c r="E8" s="42">
        <f t="shared" ref="E8:E19" si="1">SUM(B8:D8)</f>
        <v>1</v>
      </c>
      <c r="F8" s="29">
        <v>174.0</v>
      </c>
      <c r="G8" s="29">
        <v>184.0</v>
      </c>
      <c r="H8" s="29">
        <v>0.0</v>
      </c>
      <c r="I8" s="29">
        <f t="shared" ref="I8:I19" si="2">SUM(F8:H8)</f>
        <v>358</v>
      </c>
      <c r="J8" s="29">
        <v>139.0</v>
      </c>
      <c r="K8" s="29">
        <v>242.0</v>
      </c>
      <c r="L8" s="29">
        <v>0.0</v>
      </c>
      <c r="M8" s="29">
        <f t="shared" ref="M8:M19" si="3">SUM(J8:L8)</f>
        <v>381</v>
      </c>
      <c r="N8" s="29">
        <v>0.0</v>
      </c>
      <c r="O8" s="29">
        <v>1.0</v>
      </c>
      <c r="P8" s="29">
        <v>0.0</v>
      </c>
      <c r="Q8" s="29">
        <f t="shared" ref="Q8:Q19" si="4">SUM(N8:P8)</f>
        <v>1</v>
      </c>
      <c r="R8" s="29">
        <v>179.0</v>
      </c>
      <c r="S8" s="29">
        <v>318.0</v>
      </c>
      <c r="T8" s="29">
        <v>0.0</v>
      </c>
      <c r="U8" s="29">
        <f t="shared" ref="U8:U18" si="5">SUM(R8:T8)</f>
        <v>497</v>
      </c>
      <c r="V8" s="29">
        <v>40.0</v>
      </c>
      <c r="W8" s="29">
        <v>15.0</v>
      </c>
      <c r="X8" s="29">
        <v>0.0</v>
      </c>
      <c r="Y8" s="29">
        <f t="shared" ref="Y8:Y19" si="6">SUM(V8:X8)</f>
        <v>55</v>
      </c>
      <c r="Z8" s="29">
        <v>21.0</v>
      </c>
      <c r="AA8" s="29">
        <v>42.0</v>
      </c>
      <c r="AB8" s="29">
        <v>0.0</v>
      </c>
      <c r="AC8" s="29">
        <f t="shared" ref="AC8:AC18" si="7">SUM(Z8:AB8)</f>
        <v>63</v>
      </c>
      <c r="AD8" s="29">
        <v>44.0</v>
      </c>
      <c r="AE8" s="29">
        <v>52.0</v>
      </c>
      <c r="AF8" s="29">
        <v>0.0</v>
      </c>
      <c r="AG8" s="29">
        <f t="shared" ref="AG8:AG18" si="8">SUM(AD8:AF8)</f>
        <v>96</v>
      </c>
      <c r="AH8" s="29">
        <v>281.0</v>
      </c>
      <c r="AI8" s="29">
        <v>430.0</v>
      </c>
      <c r="AJ8" s="49">
        <v>0.0</v>
      </c>
      <c r="AK8" s="49">
        <f t="shared" ref="AK8:AK19" si="9">SUM(AH8:AJ8)</f>
        <v>711</v>
      </c>
      <c r="AL8" s="49">
        <v>879.0</v>
      </c>
      <c r="AM8" s="15">
        <v>1284.0</v>
      </c>
      <c r="AN8" s="49">
        <v>0.0</v>
      </c>
      <c r="AO8" s="15">
        <f t="shared" ref="AO8:AO19" si="10">SUM(AL8:AN8)</f>
        <v>2163</v>
      </c>
      <c r="AP8" s="45"/>
      <c r="AQ8" s="45"/>
      <c r="AR8" s="45"/>
      <c r="AS8" s="45"/>
    </row>
    <row r="9">
      <c r="A9" s="25" t="s">
        <v>21</v>
      </c>
      <c r="B9" s="29">
        <v>1.0</v>
      </c>
      <c r="C9" s="29">
        <v>0.0</v>
      </c>
      <c r="D9" s="29">
        <v>0.0</v>
      </c>
      <c r="E9" s="42">
        <f t="shared" si="1"/>
        <v>1</v>
      </c>
      <c r="F9" s="29">
        <v>60.0</v>
      </c>
      <c r="G9" s="29">
        <v>56.0</v>
      </c>
      <c r="H9" s="29">
        <v>0.0</v>
      </c>
      <c r="I9" s="29">
        <f t="shared" si="2"/>
        <v>116</v>
      </c>
      <c r="J9" s="29">
        <v>56.0</v>
      </c>
      <c r="K9" s="29">
        <v>127.0</v>
      </c>
      <c r="L9" s="29">
        <v>0.0</v>
      </c>
      <c r="M9" s="29">
        <f t="shared" si="3"/>
        <v>183</v>
      </c>
      <c r="N9" s="29">
        <v>0.0</v>
      </c>
      <c r="O9" s="29">
        <v>0.0</v>
      </c>
      <c r="P9" s="29">
        <v>0.0</v>
      </c>
      <c r="Q9" s="29">
        <f t="shared" si="4"/>
        <v>0</v>
      </c>
      <c r="R9" s="29">
        <v>70.0</v>
      </c>
      <c r="S9" s="29">
        <v>99.0</v>
      </c>
      <c r="T9" s="29">
        <v>0.0</v>
      </c>
      <c r="U9" s="29">
        <f t="shared" si="5"/>
        <v>169</v>
      </c>
      <c r="V9" s="29">
        <v>108.0</v>
      </c>
      <c r="W9" s="29">
        <v>50.0</v>
      </c>
      <c r="X9" s="29">
        <v>0.0</v>
      </c>
      <c r="Y9" s="29">
        <f t="shared" si="6"/>
        <v>158</v>
      </c>
      <c r="Z9" s="29">
        <v>10.0</v>
      </c>
      <c r="AA9" s="29">
        <v>15.0</v>
      </c>
      <c r="AB9" s="29">
        <v>0.0</v>
      </c>
      <c r="AC9" s="29">
        <f t="shared" si="7"/>
        <v>25</v>
      </c>
      <c r="AD9" s="29">
        <v>18.0</v>
      </c>
      <c r="AE9" s="29">
        <v>26.0</v>
      </c>
      <c r="AF9" s="29">
        <v>0.0</v>
      </c>
      <c r="AG9" s="29">
        <f t="shared" si="8"/>
        <v>44</v>
      </c>
      <c r="AH9" s="29">
        <v>112.0</v>
      </c>
      <c r="AI9" s="29">
        <v>123.0</v>
      </c>
      <c r="AJ9" s="49">
        <v>1.0</v>
      </c>
      <c r="AK9" s="49">
        <f t="shared" si="9"/>
        <v>236</v>
      </c>
      <c r="AL9" s="49">
        <v>435.0</v>
      </c>
      <c r="AM9" s="49">
        <v>496.0</v>
      </c>
      <c r="AN9" s="49">
        <v>1.0</v>
      </c>
      <c r="AO9" s="49">
        <f t="shared" si="10"/>
        <v>932</v>
      </c>
      <c r="AP9" s="45"/>
      <c r="AQ9" s="45"/>
      <c r="AR9" s="45"/>
      <c r="AS9" s="45"/>
    </row>
    <row r="10">
      <c r="A10" s="25" t="s">
        <v>22</v>
      </c>
      <c r="B10" s="29">
        <v>2.0</v>
      </c>
      <c r="C10" s="29">
        <v>0.0</v>
      </c>
      <c r="D10" s="29">
        <v>0.0</v>
      </c>
      <c r="E10" s="42">
        <f t="shared" si="1"/>
        <v>2</v>
      </c>
      <c r="F10" s="29">
        <v>165.0</v>
      </c>
      <c r="G10" s="29">
        <v>199.0</v>
      </c>
      <c r="H10" s="29">
        <v>0.0</v>
      </c>
      <c r="I10" s="29">
        <f t="shared" si="2"/>
        <v>364</v>
      </c>
      <c r="J10" s="29">
        <v>103.0</v>
      </c>
      <c r="K10" s="29">
        <v>230.0</v>
      </c>
      <c r="L10" s="29">
        <v>0.0</v>
      </c>
      <c r="M10" s="29">
        <f t="shared" si="3"/>
        <v>333</v>
      </c>
      <c r="N10" s="29">
        <v>0.0</v>
      </c>
      <c r="O10" s="29">
        <v>0.0</v>
      </c>
      <c r="P10" s="29">
        <v>0.0</v>
      </c>
      <c r="Q10" s="29">
        <f t="shared" si="4"/>
        <v>0</v>
      </c>
      <c r="R10" s="29">
        <v>140.0</v>
      </c>
      <c r="S10" s="29">
        <v>269.0</v>
      </c>
      <c r="T10" s="29">
        <v>0.0</v>
      </c>
      <c r="U10" s="29">
        <f t="shared" si="5"/>
        <v>409</v>
      </c>
      <c r="V10" s="29">
        <v>107.0</v>
      </c>
      <c r="W10" s="29">
        <v>67.0</v>
      </c>
      <c r="X10" s="29">
        <v>0.0</v>
      </c>
      <c r="Y10" s="29">
        <f t="shared" si="6"/>
        <v>174</v>
      </c>
      <c r="Z10" s="29">
        <v>30.0</v>
      </c>
      <c r="AA10" s="29">
        <v>45.0</v>
      </c>
      <c r="AB10" s="29">
        <v>0.0</v>
      </c>
      <c r="AC10" s="29">
        <f t="shared" si="7"/>
        <v>75</v>
      </c>
      <c r="AD10" s="29">
        <v>24.0</v>
      </c>
      <c r="AE10" s="29">
        <v>43.0</v>
      </c>
      <c r="AF10" s="29">
        <v>0.0</v>
      </c>
      <c r="AG10" s="29">
        <f t="shared" si="8"/>
        <v>67</v>
      </c>
      <c r="AH10" s="29">
        <v>295.0</v>
      </c>
      <c r="AI10" s="29">
        <v>445.0</v>
      </c>
      <c r="AJ10" s="49">
        <v>1.0</v>
      </c>
      <c r="AK10" s="49">
        <f t="shared" si="9"/>
        <v>741</v>
      </c>
      <c r="AL10" s="49">
        <v>866.0</v>
      </c>
      <c r="AM10" s="15">
        <v>1298.0</v>
      </c>
      <c r="AN10" s="49">
        <v>1.0</v>
      </c>
      <c r="AO10" s="15">
        <f t="shared" si="10"/>
        <v>2165</v>
      </c>
      <c r="AP10" s="15"/>
      <c r="AQ10" s="45"/>
      <c r="AR10" s="45"/>
      <c r="AS10" s="45"/>
    </row>
    <row r="11">
      <c r="A11" s="25" t="s">
        <v>23</v>
      </c>
      <c r="B11" s="29">
        <v>0.0</v>
      </c>
      <c r="C11" s="29">
        <v>2.0</v>
      </c>
      <c r="D11" s="29">
        <v>0.0</v>
      </c>
      <c r="E11" s="42">
        <f t="shared" si="1"/>
        <v>2</v>
      </c>
      <c r="F11" s="29">
        <v>155.0</v>
      </c>
      <c r="G11" s="29">
        <v>184.0</v>
      </c>
      <c r="H11" s="29">
        <v>0.0</v>
      </c>
      <c r="I11" s="29">
        <f t="shared" si="2"/>
        <v>339</v>
      </c>
      <c r="J11" s="29">
        <v>127.0</v>
      </c>
      <c r="K11" s="29">
        <v>267.0</v>
      </c>
      <c r="L11" s="29">
        <v>0.0</v>
      </c>
      <c r="M11" s="29">
        <f t="shared" si="3"/>
        <v>394</v>
      </c>
      <c r="N11" s="29">
        <v>0.0</v>
      </c>
      <c r="O11" s="29">
        <v>0.0</v>
      </c>
      <c r="P11" s="29">
        <v>0.0</v>
      </c>
      <c r="Q11" s="29">
        <f t="shared" si="4"/>
        <v>0</v>
      </c>
      <c r="R11" s="29">
        <v>125.0</v>
      </c>
      <c r="S11" s="29">
        <v>252.0</v>
      </c>
      <c r="T11" s="29">
        <v>2.0</v>
      </c>
      <c r="U11" s="29">
        <f t="shared" si="5"/>
        <v>379</v>
      </c>
      <c r="V11" s="29">
        <v>126.0</v>
      </c>
      <c r="W11" s="29">
        <v>78.0</v>
      </c>
      <c r="X11" s="29">
        <v>0.0</v>
      </c>
      <c r="Y11" s="29">
        <f t="shared" si="6"/>
        <v>204</v>
      </c>
      <c r="Z11" s="29">
        <v>35.0</v>
      </c>
      <c r="AA11" s="29">
        <v>48.0</v>
      </c>
      <c r="AB11" s="29">
        <v>0.0</v>
      </c>
      <c r="AC11" s="29">
        <f t="shared" si="7"/>
        <v>83</v>
      </c>
      <c r="AD11" s="29">
        <v>34.0</v>
      </c>
      <c r="AE11" s="29">
        <v>51.0</v>
      </c>
      <c r="AF11" s="29">
        <v>0.0</v>
      </c>
      <c r="AG11" s="29">
        <f t="shared" si="8"/>
        <v>85</v>
      </c>
      <c r="AH11" s="29">
        <v>345.0</v>
      </c>
      <c r="AI11" s="29">
        <v>547.0</v>
      </c>
      <c r="AJ11" s="49">
        <v>0.0</v>
      </c>
      <c r="AK11" s="49">
        <f t="shared" si="9"/>
        <v>892</v>
      </c>
      <c r="AL11" s="49">
        <v>947.0</v>
      </c>
      <c r="AM11" s="15">
        <v>1429.0</v>
      </c>
      <c r="AN11" s="49">
        <v>2.0</v>
      </c>
      <c r="AO11" s="15">
        <f t="shared" si="10"/>
        <v>2378</v>
      </c>
      <c r="AP11" s="45"/>
      <c r="AQ11" s="45"/>
      <c r="AR11" s="45"/>
      <c r="AS11" s="45"/>
    </row>
    <row r="12">
      <c r="A12" s="25" t="s">
        <v>24</v>
      </c>
      <c r="B12" s="29">
        <v>1.0</v>
      </c>
      <c r="C12" s="29">
        <v>0.0</v>
      </c>
      <c r="D12" s="29">
        <v>0.0</v>
      </c>
      <c r="E12" s="42">
        <f t="shared" si="1"/>
        <v>1</v>
      </c>
      <c r="F12" s="29">
        <v>132.0</v>
      </c>
      <c r="G12" s="29">
        <v>172.0</v>
      </c>
      <c r="H12" s="29">
        <v>0.0</v>
      </c>
      <c r="I12" s="29">
        <f t="shared" si="2"/>
        <v>304</v>
      </c>
      <c r="J12" s="29">
        <v>109.0</v>
      </c>
      <c r="K12" s="29">
        <v>214.0</v>
      </c>
      <c r="L12" s="29">
        <v>0.0</v>
      </c>
      <c r="M12" s="29">
        <f t="shared" si="3"/>
        <v>323</v>
      </c>
      <c r="N12" s="29">
        <v>0.0</v>
      </c>
      <c r="O12" s="29">
        <v>0.0</v>
      </c>
      <c r="P12" s="29">
        <v>0.0</v>
      </c>
      <c r="Q12" s="29">
        <f t="shared" si="4"/>
        <v>0</v>
      </c>
      <c r="R12" s="29">
        <v>115.0</v>
      </c>
      <c r="S12" s="29">
        <v>211.0</v>
      </c>
      <c r="T12" s="29">
        <v>0.0</v>
      </c>
      <c r="U12" s="29">
        <f t="shared" si="5"/>
        <v>326</v>
      </c>
      <c r="V12" s="29">
        <v>114.0</v>
      </c>
      <c r="W12" s="29">
        <v>80.0</v>
      </c>
      <c r="X12" s="29">
        <v>0.0</v>
      </c>
      <c r="Y12" s="29">
        <f t="shared" si="6"/>
        <v>194</v>
      </c>
      <c r="Z12" s="29">
        <v>25.0</v>
      </c>
      <c r="AA12" s="29">
        <v>44.0</v>
      </c>
      <c r="AB12" s="29">
        <v>0.0</v>
      </c>
      <c r="AC12" s="29">
        <f t="shared" si="7"/>
        <v>69</v>
      </c>
      <c r="AD12" s="29">
        <v>19.0</v>
      </c>
      <c r="AE12" s="29">
        <v>43.0</v>
      </c>
      <c r="AF12" s="29">
        <v>0.0</v>
      </c>
      <c r="AG12" s="29">
        <f t="shared" si="8"/>
        <v>62</v>
      </c>
      <c r="AH12" s="29">
        <v>291.0</v>
      </c>
      <c r="AI12" s="29">
        <v>394.0</v>
      </c>
      <c r="AJ12" s="49">
        <v>1.0</v>
      </c>
      <c r="AK12" s="49">
        <f t="shared" si="9"/>
        <v>686</v>
      </c>
      <c r="AL12" s="49">
        <v>806.0</v>
      </c>
      <c r="AM12" s="15">
        <v>1158.0</v>
      </c>
      <c r="AN12" s="49">
        <v>1.0</v>
      </c>
      <c r="AO12" s="15">
        <f t="shared" si="10"/>
        <v>1965</v>
      </c>
      <c r="AP12" s="45"/>
      <c r="AQ12" s="45"/>
      <c r="AR12" s="45"/>
      <c r="AS12" s="45"/>
    </row>
    <row r="13">
      <c r="A13" s="25" t="s">
        <v>43</v>
      </c>
      <c r="B13" s="29">
        <v>1.0</v>
      </c>
      <c r="C13" s="29">
        <v>0.0</v>
      </c>
      <c r="D13" s="29">
        <v>0.0</v>
      </c>
      <c r="E13" s="42">
        <f t="shared" si="1"/>
        <v>1</v>
      </c>
      <c r="F13" s="29">
        <v>29.0</v>
      </c>
      <c r="G13" s="29">
        <v>41.0</v>
      </c>
      <c r="H13" s="29">
        <v>0.0</v>
      </c>
      <c r="I13" s="29">
        <f t="shared" si="2"/>
        <v>70</v>
      </c>
      <c r="J13" s="29">
        <v>35.0</v>
      </c>
      <c r="K13" s="29">
        <v>39.0</v>
      </c>
      <c r="L13" s="29">
        <v>0.0</v>
      </c>
      <c r="M13" s="29">
        <f t="shared" si="3"/>
        <v>74</v>
      </c>
      <c r="N13" s="29">
        <v>0.0</v>
      </c>
      <c r="O13" s="29">
        <v>0.0</v>
      </c>
      <c r="P13" s="29">
        <v>0.0</v>
      </c>
      <c r="Q13" s="29">
        <f t="shared" si="4"/>
        <v>0</v>
      </c>
      <c r="R13" s="29">
        <v>34.0</v>
      </c>
      <c r="S13" s="29">
        <v>43.0</v>
      </c>
      <c r="T13" s="29">
        <v>0.0</v>
      </c>
      <c r="U13" s="29">
        <f t="shared" si="5"/>
        <v>77</v>
      </c>
      <c r="V13" s="29">
        <v>26.0</v>
      </c>
      <c r="W13" s="29">
        <v>12.0</v>
      </c>
      <c r="X13" s="29">
        <v>0.0</v>
      </c>
      <c r="Y13" s="29">
        <f t="shared" si="6"/>
        <v>38</v>
      </c>
      <c r="Z13" s="29">
        <v>12.0</v>
      </c>
      <c r="AA13" s="29">
        <v>4.0</v>
      </c>
      <c r="AB13" s="29">
        <v>0.0</v>
      </c>
      <c r="AC13" s="29">
        <f t="shared" si="7"/>
        <v>16</v>
      </c>
      <c r="AD13" s="29">
        <v>8.0</v>
      </c>
      <c r="AE13" s="29">
        <v>7.0</v>
      </c>
      <c r="AF13" s="29">
        <v>0.0</v>
      </c>
      <c r="AG13" s="29">
        <f t="shared" si="8"/>
        <v>15</v>
      </c>
      <c r="AH13" s="29">
        <v>73.0</v>
      </c>
      <c r="AI13" s="29">
        <v>55.0</v>
      </c>
      <c r="AJ13" s="49">
        <v>0.0</v>
      </c>
      <c r="AK13" s="49">
        <f t="shared" si="9"/>
        <v>128</v>
      </c>
      <c r="AL13" s="49">
        <v>218.0</v>
      </c>
      <c r="AM13" s="49">
        <v>201.0</v>
      </c>
      <c r="AN13" s="49">
        <v>0.0</v>
      </c>
      <c r="AO13" s="49">
        <f t="shared" si="10"/>
        <v>419</v>
      </c>
      <c r="AP13" s="45"/>
      <c r="AQ13" s="45"/>
      <c r="AR13" s="45"/>
      <c r="AS13" s="45"/>
    </row>
    <row r="14">
      <c r="A14" s="26" t="s">
        <v>26</v>
      </c>
      <c r="B14" s="39">
        <v>0.0</v>
      </c>
      <c r="C14" s="39">
        <v>0.0</v>
      </c>
      <c r="D14" s="39">
        <v>0.0</v>
      </c>
      <c r="E14" s="50">
        <f t="shared" si="1"/>
        <v>0</v>
      </c>
      <c r="F14" s="39">
        <v>8.0</v>
      </c>
      <c r="G14" s="39">
        <v>2.0</v>
      </c>
      <c r="H14" s="39">
        <v>0.0</v>
      </c>
      <c r="I14" s="39">
        <f t="shared" si="2"/>
        <v>10</v>
      </c>
      <c r="J14" s="39">
        <v>3.0</v>
      </c>
      <c r="K14" s="39">
        <v>5.0</v>
      </c>
      <c r="L14" s="39">
        <v>0.0</v>
      </c>
      <c r="M14" s="39">
        <f t="shared" si="3"/>
        <v>8</v>
      </c>
      <c r="N14" s="39">
        <v>0.0</v>
      </c>
      <c r="O14" s="39">
        <v>0.0</v>
      </c>
      <c r="P14" s="39">
        <v>0.0</v>
      </c>
      <c r="Q14" s="39">
        <f t="shared" si="4"/>
        <v>0</v>
      </c>
      <c r="R14" s="39">
        <v>2.0</v>
      </c>
      <c r="S14" s="39">
        <v>2.0</v>
      </c>
      <c r="T14" s="39">
        <v>0.0</v>
      </c>
      <c r="U14" s="39">
        <f t="shared" si="5"/>
        <v>4</v>
      </c>
      <c r="V14" s="39">
        <v>122.0</v>
      </c>
      <c r="W14" s="39">
        <v>74.0</v>
      </c>
      <c r="X14" s="39">
        <v>0.0</v>
      </c>
      <c r="Y14" s="39">
        <f t="shared" si="6"/>
        <v>196</v>
      </c>
      <c r="Z14" s="39">
        <v>5.0</v>
      </c>
      <c r="AA14" s="39">
        <v>3.0</v>
      </c>
      <c r="AB14" s="39">
        <v>0.0</v>
      </c>
      <c r="AC14" s="39">
        <f t="shared" si="7"/>
        <v>8</v>
      </c>
      <c r="AD14" s="39">
        <v>1.0</v>
      </c>
      <c r="AE14" s="39">
        <v>4.0</v>
      </c>
      <c r="AF14" s="39">
        <v>0.0</v>
      </c>
      <c r="AG14" s="39">
        <f t="shared" si="8"/>
        <v>5</v>
      </c>
      <c r="AH14" s="39">
        <v>18.0</v>
      </c>
      <c r="AI14" s="39">
        <v>8.0</v>
      </c>
      <c r="AJ14" s="51">
        <v>0.0</v>
      </c>
      <c r="AK14" s="51">
        <f t="shared" si="9"/>
        <v>26</v>
      </c>
      <c r="AL14" s="51">
        <v>159.0</v>
      </c>
      <c r="AM14" s="51">
        <v>98.0</v>
      </c>
      <c r="AN14" s="51">
        <v>0.0</v>
      </c>
      <c r="AO14" s="51">
        <f t="shared" si="10"/>
        <v>257</v>
      </c>
      <c r="AP14" s="45"/>
      <c r="AQ14" s="45"/>
      <c r="AR14" s="45"/>
      <c r="AS14" s="45"/>
    </row>
    <row r="15">
      <c r="A15" s="10" t="s">
        <v>27</v>
      </c>
      <c r="B15" s="29"/>
      <c r="C15" s="29"/>
      <c r="D15" s="29"/>
      <c r="E15" s="42">
        <f t="shared" si="1"/>
        <v>0</v>
      </c>
      <c r="F15" s="29"/>
      <c r="G15" s="29"/>
      <c r="H15" s="29"/>
      <c r="I15" s="29">
        <f t="shared" si="2"/>
        <v>0</v>
      </c>
      <c r="J15" s="29"/>
      <c r="K15" s="29"/>
      <c r="L15" s="29"/>
      <c r="M15" s="29">
        <f t="shared" si="3"/>
        <v>0</v>
      </c>
      <c r="N15" s="29"/>
      <c r="O15" s="29"/>
      <c r="P15" s="29">
        <v>0.0</v>
      </c>
      <c r="Q15" s="29">
        <f t="shared" si="4"/>
        <v>0</v>
      </c>
      <c r="R15" s="29"/>
      <c r="S15" s="29"/>
      <c r="T15" s="29"/>
      <c r="U15" s="29">
        <f t="shared" si="5"/>
        <v>0</v>
      </c>
      <c r="V15" s="29"/>
      <c r="W15" s="29"/>
      <c r="X15" s="29"/>
      <c r="Y15" s="29">
        <f t="shared" si="6"/>
        <v>0</v>
      </c>
      <c r="Z15" s="29"/>
      <c r="AA15" s="29"/>
      <c r="AB15" s="29"/>
      <c r="AC15" s="29">
        <f t="shared" si="7"/>
        <v>0</v>
      </c>
      <c r="AD15" s="29"/>
      <c r="AE15" s="29"/>
      <c r="AF15" s="29">
        <v>0.0</v>
      </c>
      <c r="AG15" s="29">
        <f t="shared" si="8"/>
        <v>0</v>
      </c>
      <c r="AH15" s="29"/>
      <c r="AI15" s="29"/>
      <c r="AJ15" s="49"/>
      <c r="AK15" s="49">
        <f t="shared" si="9"/>
        <v>0</v>
      </c>
      <c r="AL15" s="49"/>
      <c r="AM15" s="49"/>
      <c r="AN15" s="49"/>
      <c r="AO15" s="49">
        <f t="shared" si="10"/>
        <v>0</v>
      </c>
      <c r="AP15" s="45"/>
      <c r="AQ15" s="45"/>
      <c r="AR15" s="45"/>
      <c r="AS15" s="45"/>
    </row>
    <row r="16">
      <c r="A16" s="25" t="s">
        <v>28</v>
      </c>
      <c r="B16" s="29">
        <v>0.0</v>
      </c>
      <c r="C16" s="29">
        <v>0.0</v>
      </c>
      <c r="D16" s="29">
        <v>0.0</v>
      </c>
      <c r="E16" s="42">
        <f t="shared" si="1"/>
        <v>0</v>
      </c>
      <c r="F16" s="29">
        <v>13.0</v>
      </c>
      <c r="G16" s="29">
        <v>28.0</v>
      </c>
      <c r="H16" s="29">
        <v>0.0</v>
      </c>
      <c r="I16" s="29">
        <f t="shared" si="2"/>
        <v>41</v>
      </c>
      <c r="J16" s="29">
        <v>11.0</v>
      </c>
      <c r="K16" s="29">
        <v>39.0</v>
      </c>
      <c r="L16" s="29">
        <v>0.0</v>
      </c>
      <c r="M16" s="29">
        <f t="shared" si="3"/>
        <v>50</v>
      </c>
      <c r="N16" s="29">
        <v>0.0</v>
      </c>
      <c r="O16" s="29">
        <v>0.0</v>
      </c>
      <c r="P16" s="29">
        <v>0.0</v>
      </c>
      <c r="Q16" s="29">
        <f t="shared" si="4"/>
        <v>0</v>
      </c>
      <c r="R16" s="29">
        <v>12.0</v>
      </c>
      <c r="S16" s="29">
        <v>30.0</v>
      </c>
      <c r="T16" s="29">
        <v>0.0</v>
      </c>
      <c r="U16" s="29">
        <f t="shared" si="5"/>
        <v>42</v>
      </c>
      <c r="V16" s="29">
        <v>24.0</v>
      </c>
      <c r="W16" s="29">
        <v>41.0</v>
      </c>
      <c r="X16" s="29">
        <v>0.0</v>
      </c>
      <c r="Y16" s="29">
        <f t="shared" si="6"/>
        <v>65</v>
      </c>
      <c r="Z16" s="29">
        <v>1.0</v>
      </c>
      <c r="AA16" s="29">
        <v>2.0</v>
      </c>
      <c r="AB16" s="29">
        <v>0.0</v>
      </c>
      <c r="AC16" s="29">
        <f t="shared" si="7"/>
        <v>3</v>
      </c>
      <c r="AD16" s="29">
        <v>7.0</v>
      </c>
      <c r="AE16" s="29">
        <v>16.0</v>
      </c>
      <c r="AF16" s="29">
        <v>0.0</v>
      </c>
      <c r="AG16" s="29">
        <f t="shared" si="8"/>
        <v>23</v>
      </c>
      <c r="AH16" s="29">
        <v>94.0</v>
      </c>
      <c r="AI16" s="29">
        <v>197.0</v>
      </c>
      <c r="AJ16" s="49">
        <v>0.0</v>
      </c>
      <c r="AK16" s="49">
        <f t="shared" si="9"/>
        <v>291</v>
      </c>
      <c r="AL16" s="49">
        <v>162.0</v>
      </c>
      <c r="AM16" s="49">
        <v>353.0</v>
      </c>
      <c r="AN16" s="49">
        <v>0.0</v>
      </c>
      <c r="AO16" s="49">
        <f t="shared" si="10"/>
        <v>515</v>
      </c>
      <c r="AP16" s="45"/>
      <c r="AQ16" s="45"/>
      <c r="AR16" s="45"/>
      <c r="AS16" s="45"/>
    </row>
    <row r="17">
      <c r="A17" s="25" t="s">
        <v>29</v>
      </c>
      <c r="B17" s="29">
        <v>1.0</v>
      </c>
      <c r="C17" s="29">
        <v>2.0</v>
      </c>
      <c r="D17" s="29">
        <v>0.0</v>
      </c>
      <c r="E17" s="42">
        <f t="shared" si="1"/>
        <v>3</v>
      </c>
      <c r="F17" s="29">
        <v>18.0</v>
      </c>
      <c r="G17" s="29">
        <v>31.0</v>
      </c>
      <c r="H17" s="29">
        <v>0.0</v>
      </c>
      <c r="I17" s="29">
        <f t="shared" si="2"/>
        <v>49</v>
      </c>
      <c r="J17" s="29">
        <v>19.0</v>
      </c>
      <c r="K17" s="29">
        <v>35.0</v>
      </c>
      <c r="L17" s="29">
        <v>0.0</v>
      </c>
      <c r="M17" s="29">
        <f t="shared" si="3"/>
        <v>54</v>
      </c>
      <c r="N17" s="29">
        <v>0.0</v>
      </c>
      <c r="O17" s="29">
        <v>0.0</v>
      </c>
      <c r="P17" s="29">
        <v>0.0</v>
      </c>
      <c r="Q17" s="29">
        <f t="shared" si="4"/>
        <v>0</v>
      </c>
      <c r="R17" s="29">
        <v>20.0</v>
      </c>
      <c r="S17" s="29">
        <v>33.0</v>
      </c>
      <c r="T17" s="29">
        <v>0.0</v>
      </c>
      <c r="U17" s="29">
        <f t="shared" si="5"/>
        <v>53</v>
      </c>
      <c r="V17" s="29">
        <v>97.0</v>
      </c>
      <c r="W17" s="29">
        <v>121.0</v>
      </c>
      <c r="X17" s="29">
        <v>0.0</v>
      </c>
      <c r="Y17" s="29">
        <f t="shared" si="6"/>
        <v>218</v>
      </c>
      <c r="Z17" s="29">
        <v>7.0</v>
      </c>
      <c r="AA17" s="29">
        <v>16.0</v>
      </c>
      <c r="AB17" s="29">
        <v>0.0</v>
      </c>
      <c r="AC17" s="29">
        <f t="shared" si="7"/>
        <v>23</v>
      </c>
      <c r="AD17" s="29">
        <v>6.0</v>
      </c>
      <c r="AE17" s="29">
        <v>15.0</v>
      </c>
      <c r="AF17" s="29">
        <v>0.0</v>
      </c>
      <c r="AG17" s="29">
        <f t="shared" si="8"/>
        <v>21</v>
      </c>
      <c r="AH17" s="29">
        <v>128.0</v>
      </c>
      <c r="AI17" s="29">
        <v>231.0</v>
      </c>
      <c r="AJ17" s="49">
        <v>0.0</v>
      </c>
      <c r="AK17" s="49">
        <f t="shared" si="9"/>
        <v>359</v>
      </c>
      <c r="AL17" s="49">
        <v>296.0</v>
      </c>
      <c r="AM17" s="49">
        <v>484.0</v>
      </c>
      <c r="AN17" s="49">
        <v>0.0</v>
      </c>
      <c r="AO17" s="49">
        <f t="shared" si="10"/>
        <v>780</v>
      </c>
      <c r="AP17" s="45"/>
      <c r="AQ17" s="45"/>
      <c r="AR17" s="45"/>
      <c r="AS17" s="45"/>
    </row>
    <row r="18">
      <c r="A18" s="25" t="s">
        <v>30</v>
      </c>
      <c r="B18" s="29">
        <v>0.0</v>
      </c>
      <c r="C18" s="29">
        <v>0.0</v>
      </c>
      <c r="D18" s="29">
        <v>0.0</v>
      </c>
      <c r="E18" s="42">
        <f t="shared" si="1"/>
        <v>0</v>
      </c>
      <c r="F18" s="29">
        <v>0.0</v>
      </c>
      <c r="G18" s="29">
        <v>0.0</v>
      </c>
      <c r="H18" s="29">
        <v>0.0</v>
      </c>
      <c r="I18" s="29">
        <f t="shared" si="2"/>
        <v>0</v>
      </c>
      <c r="J18" s="29">
        <v>3.0</v>
      </c>
      <c r="K18" s="29">
        <v>0.0</v>
      </c>
      <c r="L18" s="29">
        <v>0.0</v>
      </c>
      <c r="M18" s="29">
        <f t="shared" si="3"/>
        <v>3</v>
      </c>
      <c r="N18" s="29">
        <v>0.0</v>
      </c>
      <c r="O18" s="29">
        <v>0.0</v>
      </c>
      <c r="P18" s="29">
        <v>0.0</v>
      </c>
      <c r="Q18" s="29">
        <f t="shared" si="4"/>
        <v>0</v>
      </c>
      <c r="R18" s="29">
        <v>0.0</v>
      </c>
      <c r="S18" s="29">
        <v>0.0</v>
      </c>
      <c r="T18" s="29">
        <v>0.0</v>
      </c>
      <c r="U18" s="29">
        <f t="shared" si="5"/>
        <v>0</v>
      </c>
      <c r="V18" s="29">
        <v>1.0</v>
      </c>
      <c r="W18" s="29">
        <v>0.0</v>
      </c>
      <c r="X18" s="29">
        <v>0.0</v>
      </c>
      <c r="Y18" s="29">
        <f t="shared" si="6"/>
        <v>1</v>
      </c>
      <c r="Z18" s="29">
        <v>1.0</v>
      </c>
      <c r="AA18" s="29">
        <v>1.0</v>
      </c>
      <c r="AB18" s="29">
        <v>0.0</v>
      </c>
      <c r="AC18" s="29">
        <f t="shared" si="7"/>
        <v>2</v>
      </c>
      <c r="AD18" s="29">
        <v>0.0</v>
      </c>
      <c r="AE18" s="29">
        <v>0.0</v>
      </c>
      <c r="AF18" s="29">
        <v>0.0</v>
      </c>
      <c r="AG18" s="29">
        <f t="shared" si="8"/>
        <v>0</v>
      </c>
      <c r="AH18" s="29">
        <v>1.0</v>
      </c>
      <c r="AI18" s="29">
        <v>2.0</v>
      </c>
      <c r="AJ18" s="49">
        <v>0.0</v>
      </c>
      <c r="AK18" s="49">
        <f t="shared" si="9"/>
        <v>3</v>
      </c>
      <c r="AL18" s="49">
        <v>6.0</v>
      </c>
      <c r="AM18" s="49">
        <v>3.0</v>
      </c>
      <c r="AN18" s="49">
        <v>0.0</v>
      </c>
      <c r="AO18" s="49">
        <f t="shared" si="10"/>
        <v>9</v>
      </c>
      <c r="AP18" s="45"/>
      <c r="AQ18" s="45"/>
      <c r="AR18" s="45"/>
      <c r="AS18" s="45"/>
    </row>
    <row r="19" ht="15.0" customHeight="1">
      <c r="A19" s="52" t="s">
        <v>11</v>
      </c>
      <c r="B19" s="40">
        <f t="shared" ref="B19:D19" si="11">SUM(B8:B18)</f>
        <v>7</v>
      </c>
      <c r="C19" s="40">
        <f t="shared" si="11"/>
        <v>4</v>
      </c>
      <c r="D19" s="40">
        <f t="shared" si="11"/>
        <v>0</v>
      </c>
      <c r="E19" s="53">
        <f t="shared" si="1"/>
        <v>11</v>
      </c>
      <c r="F19" s="40">
        <f t="shared" ref="F19:H19" si="12">SUM(F8:F18)</f>
        <v>754</v>
      </c>
      <c r="G19" s="40">
        <f t="shared" si="12"/>
        <v>897</v>
      </c>
      <c r="H19" s="40">
        <f t="shared" si="12"/>
        <v>0</v>
      </c>
      <c r="I19" s="22">
        <f t="shared" si="2"/>
        <v>1651</v>
      </c>
      <c r="J19" s="40">
        <f t="shared" ref="J19:L19" si="13">SUM(J8:J18)</f>
        <v>605</v>
      </c>
      <c r="K19" s="40">
        <f t="shared" si="13"/>
        <v>1198</v>
      </c>
      <c r="L19" s="40">
        <f t="shared" si="13"/>
        <v>0</v>
      </c>
      <c r="M19" s="22">
        <f t="shared" si="3"/>
        <v>1803</v>
      </c>
      <c r="N19" s="40">
        <f t="shared" ref="N19:O19" si="14">SUM(N8:N18)</f>
        <v>0</v>
      </c>
      <c r="O19" s="40">
        <f t="shared" si="14"/>
        <v>1</v>
      </c>
      <c r="P19" s="40">
        <v>0.0</v>
      </c>
      <c r="Q19" s="40">
        <f t="shared" si="4"/>
        <v>1</v>
      </c>
      <c r="R19" s="40">
        <f t="shared" ref="R19:X19" si="15">SUM(R8:R18)</f>
        <v>697</v>
      </c>
      <c r="S19" s="22">
        <f t="shared" si="15"/>
        <v>1257</v>
      </c>
      <c r="T19" s="40">
        <f t="shared" si="15"/>
        <v>2</v>
      </c>
      <c r="U19" s="22">
        <f t="shared" si="15"/>
        <v>1956</v>
      </c>
      <c r="V19" s="40">
        <f t="shared" si="15"/>
        <v>765</v>
      </c>
      <c r="W19" s="40">
        <f t="shared" si="15"/>
        <v>538</v>
      </c>
      <c r="X19" s="40">
        <f t="shared" si="15"/>
        <v>0</v>
      </c>
      <c r="Y19" s="22">
        <f t="shared" si="6"/>
        <v>1303</v>
      </c>
      <c r="Z19" s="40">
        <f t="shared" ref="Z19:AG19" si="16">SUM(Z8:Z18)</f>
        <v>147</v>
      </c>
      <c r="AA19" s="40">
        <f t="shared" si="16"/>
        <v>220</v>
      </c>
      <c r="AB19" s="40">
        <f t="shared" si="16"/>
        <v>0</v>
      </c>
      <c r="AC19" s="40">
        <f t="shared" si="16"/>
        <v>367</v>
      </c>
      <c r="AD19" s="40">
        <f t="shared" si="16"/>
        <v>161</v>
      </c>
      <c r="AE19" s="40">
        <f t="shared" si="16"/>
        <v>257</v>
      </c>
      <c r="AF19" s="40">
        <f t="shared" si="16"/>
        <v>0</v>
      </c>
      <c r="AG19" s="40">
        <f t="shared" si="16"/>
        <v>418</v>
      </c>
      <c r="AH19" s="22">
        <v>1638.0</v>
      </c>
      <c r="AI19" s="40">
        <v>2432.0</v>
      </c>
      <c r="AJ19" s="54">
        <v>3.0</v>
      </c>
      <c r="AK19" s="22">
        <f t="shared" si="9"/>
        <v>4073</v>
      </c>
      <c r="AL19" s="22">
        <v>4774.0</v>
      </c>
      <c r="AM19" s="22">
        <v>6804.0</v>
      </c>
      <c r="AN19" s="54">
        <v>5.0</v>
      </c>
      <c r="AO19" s="22">
        <f t="shared" si="10"/>
        <v>11583</v>
      </c>
      <c r="AP19" s="37"/>
      <c r="AQ19" s="37"/>
      <c r="AR19" s="37"/>
      <c r="AS19" s="37"/>
    </row>
    <row r="20" ht="16.5" customHeight="1">
      <c r="A20" s="55" t="s">
        <v>32</v>
      </c>
      <c r="B20" s="29"/>
      <c r="C20" s="29"/>
      <c r="D20" s="29"/>
      <c r="E20" s="42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49"/>
      <c r="AK20" s="49"/>
      <c r="AL20" s="49"/>
      <c r="AM20" s="49"/>
      <c r="AN20" s="49"/>
      <c r="AO20" s="49"/>
      <c r="AP20" s="45"/>
      <c r="AQ20" s="45"/>
      <c r="AR20" s="45"/>
      <c r="AS20" s="45"/>
    </row>
    <row r="21" ht="15.0" customHeight="1">
      <c r="A21" s="10" t="s">
        <v>19</v>
      </c>
      <c r="B21" s="29"/>
      <c r="C21" s="29"/>
      <c r="D21" s="29"/>
      <c r="E21" s="42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49"/>
      <c r="AK21" s="49"/>
      <c r="AL21" s="49"/>
      <c r="AM21" s="49"/>
      <c r="AN21" s="49"/>
      <c r="AO21" s="49"/>
      <c r="AP21" s="45"/>
      <c r="AQ21" s="45"/>
      <c r="AR21" s="45"/>
      <c r="AS21" s="45"/>
    </row>
    <row r="22" ht="15.75" customHeight="1">
      <c r="A22" s="25" t="s">
        <v>20</v>
      </c>
      <c r="B22" s="29">
        <v>0.0</v>
      </c>
      <c r="C22" s="29">
        <v>0.0</v>
      </c>
      <c r="D22" s="29">
        <v>0.0</v>
      </c>
      <c r="E22" s="42">
        <f t="shared" ref="E22:E29" si="17">SUM(B22:D22)</f>
        <v>0</v>
      </c>
      <c r="F22" s="42">
        <v>6.0</v>
      </c>
      <c r="G22" s="29">
        <v>4.0</v>
      </c>
      <c r="H22" s="42">
        <v>0.0</v>
      </c>
      <c r="I22" s="29">
        <v>10.0</v>
      </c>
      <c r="J22" s="29">
        <v>5.0</v>
      </c>
      <c r="K22" s="29">
        <v>7.0</v>
      </c>
      <c r="L22" s="29">
        <v>0.0</v>
      </c>
      <c r="M22" s="29">
        <v>12.0</v>
      </c>
      <c r="N22" s="29">
        <v>0.0</v>
      </c>
      <c r="O22" s="29">
        <v>0.0</v>
      </c>
      <c r="P22" s="29">
        <v>0.0</v>
      </c>
      <c r="Q22" s="29">
        <v>0.0</v>
      </c>
      <c r="R22" s="29">
        <v>4.0</v>
      </c>
      <c r="S22" s="29">
        <v>16.0</v>
      </c>
      <c r="T22" s="29">
        <v>0.0</v>
      </c>
      <c r="U22" s="29">
        <v>20.0</v>
      </c>
      <c r="V22" s="29">
        <v>2.0</v>
      </c>
      <c r="W22" s="29">
        <v>1.0</v>
      </c>
      <c r="X22" s="29">
        <v>0.0</v>
      </c>
      <c r="Y22" s="29">
        <v>3.0</v>
      </c>
      <c r="Z22" s="29">
        <v>2.0</v>
      </c>
      <c r="AA22" s="29">
        <v>1.0</v>
      </c>
      <c r="AB22" s="29">
        <v>0.0</v>
      </c>
      <c r="AC22" s="29">
        <v>3.0</v>
      </c>
      <c r="AD22" s="29">
        <v>0.0</v>
      </c>
      <c r="AE22" s="29">
        <v>1.0</v>
      </c>
      <c r="AF22" s="29">
        <v>1.0</v>
      </c>
      <c r="AG22" s="29">
        <v>2.0</v>
      </c>
      <c r="AH22" s="29">
        <v>6.0</v>
      </c>
      <c r="AI22" s="29">
        <v>8.0</v>
      </c>
      <c r="AJ22" s="49">
        <v>0.0</v>
      </c>
      <c r="AK22" s="49">
        <f t="shared" ref="AK22:AK29" si="18">SUM(AH22:AJ22)</f>
        <v>14</v>
      </c>
      <c r="AL22" s="49">
        <v>25.0</v>
      </c>
      <c r="AM22" s="49">
        <v>38.0</v>
      </c>
      <c r="AN22" s="49">
        <v>1.0</v>
      </c>
      <c r="AO22" s="49">
        <f t="shared" ref="AO22:AO29" si="19">SUM(AL22:AN22)</f>
        <v>64</v>
      </c>
      <c r="AP22" s="45"/>
      <c r="AQ22" s="45"/>
      <c r="AR22" s="45"/>
      <c r="AS22" s="45"/>
    </row>
    <row r="23" ht="15.75" customHeight="1">
      <c r="A23" s="25" t="s">
        <v>21</v>
      </c>
      <c r="B23" s="29">
        <v>0.0</v>
      </c>
      <c r="C23" s="29">
        <v>0.0</v>
      </c>
      <c r="D23" s="29">
        <v>0.0</v>
      </c>
      <c r="E23" s="42">
        <f t="shared" si="17"/>
        <v>0</v>
      </c>
      <c r="F23" s="42">
        <v>11.0</v>
      </c>
      <c r="G23" s="29">
        <v>7.0</v>
      </c>
      <c r="H23" s="42">
        <v>0.0</v>
      </c>
      <c r="I23" s="29">
        <v>18.0</v>
      </c>
      <c r="J23" s="29">
        <v>16.0</v>
      </c>
      <c r="K23" s="29">
        <v>16.0</v>
      </c>
      <c r="L23" s="29">
        <v>0.0</v>
      </c>
      <c r="M23" s="29">
        <v>32.0</v>
      </c>
      <c r="N23" s="29">
        <v>0.0</v>
      </c>
      <c r="O23" s="29">
        <v>0.0</v>
      </c>
      <c r="P23" s="29">
        <v>0.0</v>
      </c>
      <c r="Q23" s="29">
        <v>0.0</v>
      </c>
      <c r="R23" s="29">
        <v>19.0</v>
      </c>
      <c r="S23" s="29">
        <v>17.0</v>
      </c>
      <c r="T23" s="29">
        <v>0.0</v>
      </c>
      <c r="U23" s="29">
        <v>36.0</v>
      </c>
      <c r="V23" s="29">
        <v>2.0</v>
      </c>
      <c r="W23" s="29">
        <v>4.0</v>
      </c>
      <c r="X23" s="29">
        <v>0.0</v>
      </c>
      <c r="Y23" s="29">
        <v>6.0</v>
      </c>
      <c r="Z23" s="29">
        <v>6.0</v>
      </c>
      <c r="AA23" s="29">
        <v>3.0</v>
      </c>
      <c r="AB23" s="29">
        <v>0.0</v>
      </c>
      <c r="AC23" s="29">
        <v>9.0</v>
      </c>
      <c r="AD23" s="29">
        <v>3.0</v>
      </c>
      <c r="AE23" s="29">
        <v>7.0</v>
      </c>
      <c r="AF23" s="29">
        <v>0.0</v>
      </c>
      <c r="AG23" s="29">
        <v>10.0</v>
      </c>
      <c r="AH23" s="29">
        <v>30.0</v>
      </c>
      <c r="AI23" s="29">
        <v>25.0</v>
      </c>
      <c r="AJ23" s="49">
        <v>0.0</v>
      </c>
      <c r="AK23" s="49">
        <f t="shared" si="18"/>
        <v>55</v>
      </c>
      <c r="AL23" s="49">
        <v>87.0</v>
      </c>
      <c r="AM23" s="49">
        <v>79.0</v>
      </c>
      <c r="AN23" s="49">
        <v>0.0</v>
      </c>
      <c r="AO23" s="49">
        <f t="shared" si="19"/>
        <v>166</v>
      </c>
      <c r="AP23" s="45"/>
      <c r="AQ23" s="45"/>
      <c r="AR23" s="45"/>
      <c r="AS23" s="45"/>
    </row>
    <row r="24" ht="15.75" customHeight="1">
      <c r="A24" s="25" t="s">
        <v>22</v>
      </c>
      <c r="B24" s="29">
        <v>0.0</v>
      </c>
      <c r="C24" s="29">
        <v>0.0</v>
      </c>
      <c r="D24" s="29">
        <v>0.0</v>
      </c>
      <c r="E24" s="42">
        <f t="shared" si="17"/>
        <v>0</v>
      </c>
      <c r="F24" s="42">
        <v>26.0</v>
      </c>
      <c r="G24" s="29">
        <v>21.0</v>
      </c>
      <c r="H24" s="42">
        <v>0.0</v>
      </c>
      <c r="I24" s="29">
        <v>47.0</v>
      </c>
      <c r="J24" s="29">
        <v>31.0</v>
      </c>
      <c r="K24" s="29">
        <v>45.0</v>
      </c>
      <c r="L24" s="29">
        <v>0.0</v>
      </c>
      <c r="M24" s="29">
        <v>76.0</v>
      </c>
      <c r="N24" s="29">
        <v>0.0</v>
      </c>
      <c r="O24" s="29">
        <v>0.0</v>
      </c>
      <c r="P24" s="29">
        <v>0.0</v>
      </c>
      <c r="Q24" s="29">
        <v>0.0</v>
      </c>
      <c r="R24" s="29">
        <v>22.0</v>
      </c>
      <c r="S24" s="29">
        <v>47.0</v>
      </c>
      <c r="T24" s="29">
        <v>0.0</v>
      </c>
      <c r="U24" s="29">
        <v>69.0</v>
      </c>
      <c r="V24" s="29">
        <v>5.0</v>
      </c>
      <c r="W24" s="29">
        <v>2.0</v>
      </c>
      <c r="X24" s="29">
        <v>0.0</v>
      </c>
      <c r="Y24" s="29">
        <v>7.0</v>
      </c>
      <c r="Z24" s="29">
        <v>10.0</v>
      </c>
      <c r="AA24" s="29">
        <v>8.0</v>
      </c>
      <c r="AB24" s="29">
        <v>0.0</v>
      </c>
      <c r="AC24" s="29">
        <v>18.0</v>
      </c>
      <c r="AD24" s="29">
        <v>5.0</v>
      </c>
      <c r="AE24" s="29">
        <v>6.0</v>
      </c>
      <c r="AF24" s="29">
        <v>0.0</v>
      </c>
      <c r="AG24" s="29">
        <v>11.0</v>
      </c>
      <c r="AH24" s="29">
        <v>49.0</v>
      </c>
      <c r="AI24" s="29">
        <v>56.0</v>
      </c>
      <c r="AJ24" s="49">
        <v>0.0</v>
      </c>
      <c r="AK24" s="49">
        <f t="shared" si="18"/>
        <v>105</v>
      </c>
      <c r="AL24" s="49">
        <v>148.0</v>
      </c>
      <c r="AM24" s="49">
        <v>185.0</v>
      </c>
      <c r="AN24" s="49">
        <v>0.0</v>
      </c>
      <c r="AO24" s="49">
        <f t="shared" si="19"/>
        <v>333</v>
      </c>
      <c r="AP24" s="45"/>
      <c r="AQ24" s="45"/>
      <c r="AR24" s="45"/>
      <c r="AS24" s="45"/>
    </row>
    <row r="25" ht="15.75" customHeight="1">
      <c r="A25" s="25" t="s">
        <v>23</v>
      </c>
      <c r="B25" s="29">
        <v>1.0</v>
      </c>
      <c r="C25" s="29">
        <v>1.0</v>
      </c>
      <c r="D25" s="29">
        <v>0.0</v>
      </c>
      <c r="E25" s="42">
        <f t="shared" si="17"/>
        <v>2</v>
      </c>
      <c r="F25" s="42">
        <v>34.0</v>
      </c>
      <c r="G25" s="29">
        <v>24.0</v>
      </c>
      <c r="H25" s="42">
        <v>0.0</v>
      </c>
      <c r="I25" s="29">
        <v>58.0</v>
      </c>
      <c r="J25" s="29">
        <v>50.0</v>
      </c>
      <c r="K25" s="29">
        <v>84.0</v>
      </c>
      <c r="L25" s="29">
        <v>0.0</v>
      </c>
      <c r="M25" s="29">
        <v>134.0</v>
      </c>
      <c r="N25" s="29">
        <v>1.0</v>
      </c>
      <c r="O25" s="29">
        <v>0.0</v>
      </c>
      <c r="P25" s="29">
        <v>0.0</v>
      </c>
      <c r="Q25" s="29">
        <f>SUM(N25:P25)</f>
        <v>1</v>
      </c>
      <c r="R25" s="29">
        <v>39.0</v>
      </c>
      <c r="S25" s="29">
        <v>64.0</v>
      </c>
      <c r="T25" s="29">
        <v>0.0</v>
      </c>
      <c r="U25" s="29">
        <v>103.0</v>
      </c>
      <c r="V25" s="29">
        <v>6.0</v>
      </c>
      <c r="W25" s="29">
        <v>4.0</v>
      </c>
      <c r="X25" s="29">
        <v>0.0</v>
      </c>
      <c r="Y25" s="29">
        <v>10.0</v>
      </c>
      <c r="Z25" s="29">
        <v>13.0</v>
      </c>
      <c r="AA25" s="29">
        <v>14.0</v>
      </c>
      <c r="AB25" s="29">
        <v>0.0</v>
      </c>
      <c r="AC25" s="29">
        <v>27.0</v>
      </c>
      <c r="AD25" s="29">
        <v>7.0</v>
      </c>
      <c r="AE25" s="29">
        <v>10.0</v>
      </c>
      <c r="AF25" s="29">
        <v>0.0</v>
      </c>
      <c r="AG25" s="29">
        <v>17.0</v>
      </c>
      <c r="AH25" s="29">
        <v>81.0</v>
      </c>
      <c r="AI25" s="29">
        <v>83.0</v>
      </c>
      <c r="AJ25" s="49">
        <v>0.0</v>
      </c>
      <c r="AK25" s="49">
        <f t="shared" si="18"/>
        <v>164</v>
      </c>
      <c r="AL25" s="49">
        <v>231.0</v>
      </c>
      <c r="AM25" s="49">
        <v>285.0</v>
      </c>
      <c r="AN25" s="49">
        <v>0.0</v>
      </c>
      <c r="AO25" s="49">
        <f t="shared" si="19"/>
        <v>516</v>
      </c>
      <c r="AP25" s="45"/>
      <c r="AQ25" s="45"/>
      <c r="AR25" s="45"/>
      <c r="AS25" s="45"/>
    </row>
    <row r="26" ht="15.75" customHeight="1">
      <c r="A26" s="25" t="s">
        <v>24</v>
      </c>
      <c r="B26" s="29">
        <v>1.0</v>
      </c>
      <c r="C26" s="29">
        <v>2.0</v>
      </c>
      <c r="D26" s="29">
        <v>0.0</v>
      </c>
      <c r="E26" s="42">
        <f t="shared" si="17"/>
        <v>3</v>
      </c>
      <c r="F26" s="42">
        <v>51.0</v>
      </c>
      <c r="G26" s="29">
        <v>49.0</v>
      </c>
      <c r="H26" s="42">
        <v>1.0</v>
      </c>
      <c r="I26" s="29">
        <v>101.0</v>
      </c>
      <c r="J26" s="29">
        <v>81.0</v>
      </c>
      <c r="K26" s="29">
        <v>119.0</v>
      </c>
      <c r="L26" s="29">
        <v>1.0</v>
      </c>
      <c r="M26" s="29">
        <v>201.0</v>
      </c>
      <c r="N26" s="29">
        <v>0.0</v>
      </c>
      <c r="O26" s="29">
        <v>0.0</v>
      </c>
      <c r="P26" s="29">
        <v>0.0</v>
      </c>
      <c r="Q26" s="29">
        <v>0.0</v>
      </c>
      <c r="R26" s="29">
        <v>54.0</v>
      </c>
      <c r="S26" s="29">
        <v>76.0</v>
      </c>
      <c r="T26" s="29">
        <v>0.0</v>
      </c>
      <c r="U26" s="29">
        <v>130.0</v>
      </c>
      <c r="V26" s="29">
        <v>36.0</v>
      </c>
      <c r="W26" s="29">
        <v>12.0</v>
      </c>
      <c r="X26" s="29">
        <v>0.0</v>
      </c>
      <c r="Y26" s="29">
        <v>48.0</v>
      </c>
      <c r="Z26" s="29">
        <v>25.0</v>
      </c>
      <c r="AA26" s="29">
        <v>35.0</v>
      </c>
      <c r="AB26" s="29">
        <v>3.0</v>
      </c>
      <c r="AC26" s="29">
        <v>63.0</v>
      </c>
      <c r="AD26" s="29">
        <v>8.0</v>
      </c>
      <c r="AE26" s="29">
        <v>15.0</v>
      </c>
      <c r="AF26" s="29">
        <v>0.0</v>
      </c>
      <c r="AG26" s="29">
        <v>23.0</v>
      </c>
      <c r="AH26" s="29">
        <v>176.0</v>
      </c>
      <c r="AI26" s="29">
        <v>191.0</v>
      </c>
      <c r="AJ26" s="49">
        <v>2.0</v>
      </c>
      <c r="AK26" s="49">
        <f t="shared" si="18"/>
        <v>369</v>
      </c>
      <c r="AL26" s="49">
        <v>432.0</v>
      </c>
      <c r="AM26" s="49">
        <v>499.0</v>
      </c>
      <c r="AN26" s="49">
        <v>7.0</v>
      </c>
      <c r="AO26" s="49">
        <f t="shared" si="19"/>
        <v>938</v>
      </c>
      <c r="AP26" s="45"/>
      <c r="AQ26" s="45"/>
      <c r="AR26" s="45"/>
      <c r="AS26" s="45"/>
    </row>
    <row r="27" ht="15.75" customHeight="1">
      <c r="A27" s="25" t="s">
        <v>43</v>
      </c>
      <c r="B27" s="29">
        <v>0.0</v>
      </c>
      <c r="C27" s="29">
        <v>0.0</v>
      </c>
      <c r="D27" s="29">
        <v>0.0</v>
      </c>
      <c r="E27" s="42">
        <f t="shared" si="17"/>
        <v>0</v>
      </c>
      <c r="F27" s="42">
        <v>12.0</v>
      </c>
      <c r="G27" s="29">
        <v>6.0</v>
      </c>
      <c r="H27" s="42">
        <v>0.0</v>
      </c>
      <c r="I27" s="29">
        <v>18.0</v>
      </c>
      <c r="J27" s="29">
        <v>17.0</v>
      </c>
      <c r="K27" s="29">
        <v>15.0</v>
      </c>
      <c r="L27" s="29">
        <v>0.0</v>
      </c>
      <c r="M27" s="29">
        <v>32.0</v>
      </c>
      <c r="N27" s="29">
        <v>0.0</v>
      </c>
      <c r="O27" s="29">
        <v>0.0</v>
      </c>
      <c r="P27" s="29">
        <v>0.0</v>
      </c>
      <c r="Q27" s="29">
        <v>0.0</v>
      </c>
      <c r="R27" s="29">
        <v>18.0</v>
      </c>
      <c r="S27" s="29">
        <v>12.0</v>
      </c>
      <c r="T27" s="29">
        <v>0.0</v>
      </c>
      <c r="U27" s="29">
        <v>30.0</v>
      </c>
      <c r="V27" s="29">
        <v>3.0</v>
      </c>
      <c r="W27" s="29">
        <v>0.0</v>
      </c>
      <c r="X27" s="29">
        <v>0.0</v>
      </c>
      <c r="Y27" s="29">
        <v>3.0</v>
      </c>
      <c r="Z27" s="29">
        <v>4.0</v>
      </c>
      <c r="AA27" s="29">
        <v>4.0</v>
      </c>
      <c r="AB27" s="29">
        <v>0.0</v>
      </c>
      <c r="AC27" s="29">
        <v>8.0</v>
      </c>
      <c r="AD27" s="29">
        <v>3.0</v>
      </c>
      <c r="AE27" s="29">
        <v>0.0</v>
      </c>
      <c r="AF27" s="29">
        <v>0.0</v>
      </c>
      <c r="AG27" s="29">
        <v>3.0</v>
      </c>
      <c r="AH27" s="29">
        <v>23.0</v>
      </c>
      <c r="AI27" s="29">
        <v>15.0</v>
      </c>
      <c r="AJ27" s="49">
        <v>0.0</v>
      </c>
      <c r="AK27" s="49">
        <f t="shared" si="18"/>
        <v>38</v>
      </c>
      <c r="AL27" s="49">
        <v>80.0</v>
      </c>
      <c r="AM27" s="49">
        <v>52.0</v>
      </c>
      <c r="AN27" s="49">
        <v>0.0</v>
      </c>
      <c r="AO27" s="49">
        <f t="shared" si="19"/>
        <v>132</v>
      </c>
      <c r="AP27" s="45"/>
      <c r="AQ27" s="45"/>
      <c r="AR27" s="45"/>
      <c r="AS27" s="45"/>
    </row>
    <row r="28" ht="15.75" customHeight="1">
      <c r="A28" s="25" t="s">
        <v>26</v>
      </c>
      <c r="B28" s="29">
        <v>0.0</v>
      </c>
      <c r="C28" s="29">
        <v>0.0</v>
      </c>
      <c r="D28" s="29">
        <v>0.0</v>
      </c>
      <c r="E28" s="42">
        <f t="shared" si="17"/>
        <v>0</v>
      </c>
      <c r="F28" s="42">
        <v>3.0</v>
      </c>
      <c r="G28" s="29">
        <v>7.0</v>
      </c>
      <c r="H28" s="42">
        <v>0.0</v>
      </c>
      <c r="I28" s="29">
        <v>10.0</v>
      </c>
      <c r="J28" s="29">
        <v>8.0</v>
      </c>
      <c r="K28" s="29">
        <v>9.0</v>
      </c>
      <c r="L28" s="29">
        <v>0.0</v>
      </c>
      <c r="M28" s="29">
        <v>17.0</v>
      </c>
      <c r="N28" s="29">
        <v>0.0</v>
      </c>
      <c r="O28" s="29">
        <v>0.0</v>
      </c>
      <c r="P28" s="29">
        <v>0.0</v>
      </c>
      <c r="Q28" s="29">
        <v>0.0</v>
      </c>
      <c r="R28" s="29">
        <f>SUM(O28:Q28)</f>
        <v>0</v>
      </c>
      <c r="S28" s="29">
        <v>4.0</v>
      </c>
      <c r="T28" s="29">
        <v>0.0</v>
      </c>
      <c r="U28" s="29">
        <v>4.0</v>
      </c>
      <c r="V28" s="29">
        <v>156.0</v>
      </c>
      <c r="W28" s="29">
        <v>47.0</v>
      </c>
      <c r="X28" s="29">
        <v>0.0</v>
      </c>
      <c r="Y28" s="29">
        <v>203.0</v>
      </c>
      <c r="Z28" s="29">
        <v>54.0</v>
      </c>
      <c r="AA28" s="29">
        <v>58.0</v>
      </c>
      <c r="AB28" s="29">
        <v>3.0</v>
      </c>
      <c r="AC28" s="29">
        <v>115.0</v>
      </c>
      <c r="AD28" s="29">
        <v>3.0</v>
      </c>
      <c r="AE28" s="29">
        <v>3.0</v>
      </c>
      <c r="AF28" s="29">
        <v>0.0</v>
      </c>
      <c r="AG28" s="29">
        <v>6.0</v>
      </c>
      <c r="AH28" s="29">
        <v>23.0</v>
      </c>
      <c r="AI28" s="29">
        <v>23.0</v>
      </c>
      <c r="AJ28" s="49">
        <v>0.0</v>
      </c>
      <c r="AK28" s="49">
        <f t="shared" si="18"/>
        <v>46</v>
      </c>
      <c r="AL28" s="49">
        <v>247.0</v>
      </c>
      <c r="AM28" s="49">
        <v>151.0</v>
      </c>
      <c r="AN28" s="49">
        <v>3.0</v>
      </c>
      <c r="AO28" s="49">
        <f t="shared" si="19"/>
        <v>401</v>
      </c>
      <c r="AP28" s="45"/>
      <c r="AQ28" s="45"/>
      <c r="AR28" s="45"/>
      <c r="AS28" s="45"/>
    </row>
    <row r="29" ht="15.75" customHeight="1">
      <c r="A29" s="26" t="s">
        <v>33</v>
      </c>
      <c r="B29" s="39">
        <v>0.0</v>
      </c>
      <c r="C29" s="39">
        <v>0.0</v>
      </c>
      <c r="D29" s="39">
        <v>0.0</v>
      </c>
      <c r="E29" s="50">
        <f t="shared" si="17"/>
        <v>0</v>
      </c>
      <c r="F29" s="50">
        <v>0.0</v>
      </c>
      <c r="G29" s="39">
        <v>0.0</v>
      </c>
      <c r="H29" s="50">
        <v>0.0</v>
      </c>
      <c r="I29" s="39">
        <v>0.0</v>
      </c>
      <c r="J29" s="39">
        <f>SUM(G29:I29)</f>
        <v>0</v>
      </c>
      <c r="K29" s="39">
        <v>0.0</v>
      </c>
      <c r="L29" s="39">
        <v>0.0</v>
      </c>
      <c r="M29" s="39">
        <v>0.0</v>
      </c>
      <c r="N29" s="39">
        <f>SUM(K29:M29)</f>
        <v>0</v>
      </c>
      <c r="O29" s="39">
        <v>0.0</v>
      </c>
      <c r="P29" s="39">
        <v>0.0</v>
      </c>
      <c r="Q29" s="39">
        <v>0.0</v>
      </c>
      <c r="R29" s="39">
        <v>2.0</v>
      </c>
      <c r="S29" s="39">
        <v>0.0</v>
      </c>
      <c r="T29" s="39">
        <v>0.0</v>
      </c>
      <c r="U29" s="39">
        <v>2.0</v>
      </c>
      <c r="V29" s="39">
        <v>0.0</v>
      </c>
      <c r="W29" s="39">
        <v>1.0</v>
      </c>
      <c r="X29" s="39">
        <v>1.0</v>
      </c>
      <c r="Y29" s="39">
        <v>2.0</v>
      </c>
      <c r="Z29" s="39">
        <f>SUM(W29:Y29)</f>
        <v>4</v>
      </c>
      <c r="AA29" s="39">
        <v>24.0</v>
      </c>
      <c r="AB29" s="39">
        <v>5.0</v>
      </c>
      <c r="AC29" s="39">
        <v>33.0</v>
      </c>
      <c r="AD29" s="39">
        <v>0.0</v>
      </c>
      <c r="AE29" s="39">
        <v>0.0</v>
      </c>
      <c r="AF29" s="39">
        <v>0.0</v>
      </c>
      <c r="AG29" s="39">
        <v>0.0</v>
      </c>
      <c r="AH29" s="39">
        <v>1.0</v>
      </c>
      <c r="AI29" s="39">
        <v>4.0</v>
      </c>
      <c r="AJ29" s="51">
        <v>0.0</v>
      </c>
      <c r="AK29" s="51">
        <f t="shared" si="18"/>
        <v>5</v>
      </c>
      <c r="AL29" s="51">
        <v>7.0</v>
      </c>
      <c r="AM29" s="51">
        <v>29.0</v>
      </c>
      <c r="AN29" s="51">
        <v>6.0</v>
      </c>
      <c r="AO29" s="51">
        <f t="shared" si="19"/>
        <v>42</v>
      </c>
      <c r="AP29" s="45"/>
      <c r="AQ29" s="45"/>
      <c r="AR29" s="45"/>
      <c r="AS29" s="45"/>
    </row>
    <row r="30" ht="15.75" customHeight="1">
      <c r="A30" s="10" t="s">
        <v>27</v>
      </c>
      <c r="B30" s="29"/>
      <c r="C30" s="29"/>
      <c r="D30" s="29"/>
      <c r="E30" s="42"/>
      <c r="F30" s="42"/>
      <c r="G30" s="29"/>
      <c r="H30" s="42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49"/>
      <c r="AK30" s="49"/>
      <c r="AL30" s="49"/>
      <c r="AM30" s="49"/>
      <c r="AN30" s="49"/>
      <c r="AO30" s="49"/>
      <c r="AP30" s="45"/>
      <c r="AQ30" s="45"/>
      <c r="AR30" s="45"/>
      <c r="AS30" s="45"/>
    </row>
    <row r="31" ht="15.75" customHeight="1">
      <c r="A31" s="25" t="s">
        <v>28</v>
      </c>
      <c r="B31" s="29">
        <v>0.0</v>
      </c>
      <c r="C31" s="29">
        <v>0.0</v>
      </c>
      <c r="D31" s="29">
        <v>0.0</v>
      </c>
      <c r="E31" s="42">
        <f t="shared" ref="E31:E34" si="20">SUM(B31:D31)</f>
        <v>0</v>
      </c>
      <c r="F31" s="42">
        <v>10.0</v>
      </c>
      <c r="G31" s="29">
        <v>12.0</v>
      </c>
      <c r="H31" s="42">
        <v>0.0</v>
      </c>
      <c r="I31" s="29">
        <v>22.0</v>
      </c>
      <c r="J31" s="29">
        <v>16.0</v>
      </c>
      <c r="K31" s="29">
        <v>37.0</v>
      </c>
      <c r="L31" s="29">
        <v>0.0</v>
      </c>
      <c r="M31" s="29">
        <v>53.0</v>
      </c>
      <c r="N31" s="29">
        <v>0.0</v>
      </c>
      <c r="O31" s="29">
        <v>0.0</v>
      </c>
      <c r="P31" s="29">
        <v>0.0</v>
      </c>
      <c r="Q31" s="29">
        <v>0.0</v>
      </c>
      <c r="R31" s="29">
        <v>16.0</v>
      </c>
      <c r="S31" s="29">
        <v>35.0</v>
      </c>
      <c r="T31" s="29">
        <v>0.0</v>
      </c>
      <c r="U31" s="29">
        <v>51.0</v>
      </c>
      <c r="V31" s="29">
        <v>4.0</v>
      </c>
      <c r="W31" s="29">
        <v>12.0</v>
      </c>
      <c r="X31" s="29">
        <v>0.0</v>
      </c>
      <c r="Y31" s="29">
        <v>16.0</v>
      </c>
      <c r="Z31" s="29">
        <v>1.0</v>
      </c>
      <c r="AA31" s="29">
        <v>4.0</v>
      </c>
      <c r="AB31" s="29">
        <v>0.0</v>
      </c>
      <c r="AC31" s="29">
        <v>5.0</v>
      </c>
      <c r="AD31" s="29">
        <v>1.0</v>
      </c>
      <c r="AE31" s="29">
        <v>12.0</v>
      </c>
      <c r="AF31" s="29">
        <v>0.0</v>
      </c>
      <c r="AG31" s="29">
        <v>13.0</v>
      </c>
      <c r="AH31" s="29">
        <v>92.0</v>
      </c>
      <c r="AI31" s="29">
        <v>232.0</v>
      </c>
      <c r="AJ31" s="49">
        <v>0.0</v>
      </c>
      <c r="AK31" s="49">
        <f t="shared" ref="AK31:AK34" si="21">SUM(AH31:AJ31)</f>
        <v>324</v>
      </c>
      <c r="AL31" s="49">
        <v>140.0</v>
      </c>
      <c r="AM31" s="49">
        <v>344.0</v>
      </c>
      <c r="AN31" s="49">
        <v>0.0</v>
      </c>
      <c r="AO31" s="49">
        <f t="shared" ref="AO31:AO34" si="22">SUM(AL31:AN31)</f>
        <v>484</v>
      </c>
      <c r="AP31" s="45"/>
      <c r="AQ31" s="45"/>
      <c r="AR31" s="45"/>
      <c r="AS31" s="45"/>
    </row>
    <row r="32" ht="15.75" customHeight="1">
      <c r="A32" s="25" t="s">
        <v>29</v>
      </c>
      <c r="B32" s="29">
        <v>1.0</v>
      </c>
      <c r="C32" s="29">
        <v>2.0</v>
      </c>
      <c r="D32" s="29">
        <v>0.0</v>
      </c>
      <c r="E32" s="42">
        <f t="shared" si="20"/>
        <v>3</v>
      </c>
      <c r="F32" s="42">
        <v>34.0</v>
      </c>
      <c r="G32" s="29">
        <v>71.0</v>
      </c>
      <c r="H32" s="42">
        <v>0.0</v>
      </c>
      <c r="I32" s="29">
        <v>105.0</v>
      </c>
      <c r="J32" s="29">
        <v>47.0</v>
      </c>
      <c r="K32" s="29">
        <v>98.0</v>
      </c>
      <c r="L32" s="29">
        <v>1.0</v>
      </c>
      <c r="M32" s="29">
        <v>146.0</v>
      </c>
      <c r="N32" s="29">
        <v>0.0</v>
      </c>
      <c r="O32" s="29">
        <v>0.0</v>
      </c>
      <c r="P32" s="29">
        <v>0.0</v>
      </c>
      <c r="Q32" s="29">
        <v>0.0</v>
      </c>
      <c r="R32" s="29">
        <v>28.0</v>
      </c>
      <c r="S32" s="29">
        <v>79.0</v>
      </c>
      <c r="T32" s="29">
        <v>0.0</v>
      </c>
      <c r="U32" s="29">
        <v>107.0</v>
      </c>
      <c r="V32" s="29">
        <v>39.0</v>
      </c>
      <c r="W32" s="29">
        <v>61.0</v>
      </c>
      <c r="X32" s="29">
        <v>0.0</v>
      </c>
      <c r="Y32" s="29">
        <v>100.0</v>
      </c>
      <c r="Z32" s="29">
        <v>7.0</v>
      </c>
      <c r="AA32" s="29">
        <v>26.0</v>
      </c>
      <c r="AB32" s="29">
        <v>0.0</v>
      </c>
      <c r="AC32" s="29">
        <v>33.0</v>
      </c>
      <c r="AD32" s="29">
        <v>9.0</v>
      </c>
      <c r="AE32" s="29">
        <v>20.0</v>
      </c>
      <c r="AF32" s="29">
        <v>0.0</v>
      </c>
      <c r="AG32" s="29">
        <v>29.0</v>
      </c>
      <c r="AH32" s="29">
        <v>294.0</v>
      </c>
      <c r="AI32" s="29">
        <v>561.0</v>
      </c>
      <c r="AJ32" s="49">
        <v>0.0</v>
      </c>
      <c r="AK32" s="49">
        <f t="shared" si="21"/>
        <v>855</v>
      </c>
      <c r="AL32" s="49">
        <v>459.0</v>
      </c>
      <c r="AM32" s="49">
        <v>918.0</v>
      </c>
      <c r="AN32" s="49">
        <v>1.0</v>
      </c>
      <c r="AO32" s="15">
        <f t="shared" si="22"/>
        <v>1378</v>
      </c>
      <c r="AP32" s="45"/>
      <c r="AQ32" s="45"/>
      <c r="AR32" s="45"/>
      <c r="AS32" s="45"/>
    </row>
    <row r="33" ht="15.75" customHeight="1">
      <c r="A33" s="25" t="s">
        <v>30</v>
      </c>
      <c r="B33" s="29">
        <v>1.0</v>
      </c>
      <c r="C33" s="29">
        <v>0.0</v>
      </c>
      <c r="D33" s="29">
        <v>0.0</v>
      </c>
      <c r="E33" s="42">
        <f t="shared" si="20"/>
        <v>1</v>
      </c>
      <c r="F33" s="42">
        <v>2.0</v>
      </c>
      <c r="G33" s="29">
        <v>11.0</v>
      </c>
      <c r="H33" s="42">
        <v>0.0</v>
      </c>
      <c r="I33" s="29">
        <v>13.0</v>
      </c>
      <c r="J33" s="29">
        <v>4.0</v>
      </c>
      <c r="K33" s="29">
        <v>8.0</v>
      </c>
      <c r="L33" s="29">
        <v>0.0</v>
      </c>
      <c r="M33" s="29">
        <v>12.0</v>
      </c>
      <c r="N33" s="29">
        <v>0.0</v>
      </c>
      <c r="O33" s="29">
        <v>0.0</v>
      </c>
      <c r="P33" s="29">
        <v>0.0</v>
      </c>
      <c r="Q33" s="29">
        <v>0.0</v>
      </c>
      <c r="R33" s="29">
        <f>SUM(O33:Q33)</f>
        <v>0</v>
      </c>
      <c r="S33" s="29">
        <v>5.0</v>
      </c>
      <c r="T33" s="29">
        <v>0.0</v>
      </c>
      <c r="U33" s="29">
        <v>5.0</v>
      </c>
      <c r="V33" s="29">
        <v>1.0</v>
      </c>
      <c r="W33" s="29">
        <v>4.0</v>
      </c>
      <c r="X33" s="29">
        <v>0.0</v>
      </c>
      <c r="Y33" s="29">
        <v>5.0</v>
      </c>
      <c r="Z33" s="29">
        <v>25.0</v>
      </c>
      <c r="AA33" s="29">
        <v>63.0</v>
      </c>
      <c r="AB33" s="29">
        <v>2.0</v>
      </c>
      <c r="AC33" s="29">
        <v>90.0</v>
      </c>
      <c r="AD33" s="29">
        <v>1.0</v>
      </c>
      <c r="AE33" s="29">
        <v>4.0</v>
      </c>
      <c r="AF33" s="29">
        <v>0.0</v>
      </c>
      <c r="AG33" s="29">
        <v>5.0</v>
      </c>
      <c r="AH33" s="29">
        <v>24.0</v>
      </c>
      <c r="AI33" s="29">
        <v>66.0</v>
      </c>
      <c r="AJ33" s="49">
        <v>1.0</v>
      </c>
      <c r="AK33" s="49">
        <f t="shared" si="21"/>
        <v>91</v>
      </c>
      <c r="AL33" s="49">
        <v>58.0</v>
      </c>
      <c r="AM33" s="49">
        <v>161.0</v>
      </c>
      <c r="AN33" s="49">
        <v>3.0</v>
      </c>
      <c r="AO33" s="49">
        <f t="shared" si="22"/>
        <v>222</v>
      </c>
      <c r="AP33" s="45"/>
      <c r="AQ33" s="45"/>
      <c r="AR33" s="45"/>
      <c r="AS33" s="45"/>
    </row>
    <row r="34" ht="15.0" customHeight="1">
      <c r="A34" s="56" t="s">
        <v>11</v>
      </c>
      <c r="B34" s="39">
        <f t="shared" ref="B34:D34" si="23">SUM(B22:B33)</f>
        <v>4</v>
      </c>
      <c r="C34" s="39">
        <f t="shared" si="23"/>
        <v>5</v>
      </c>
      <c r="D34" s="39">
        <f t="shared" si="23"/>
        <v>0</v>
      </c>
      <c r="E34" s="50">
        <f t="shared" si="20"/>
        <v>9</v>
      </c>
      <c r="F34" s="50">
        <f t="shared" ref="F34:J34" si="24">SUM(F22:F33)</f>
        <v>189</v>
      </c>
      <c r="G34" s="39">
        <f t="shared" si="24"/>
        <v>212</v>
      </c>
      <c r="H34" s="39">
        <f t="shared" si="24"/>
        <v>1</v>
      </c>
      <c r="I34" s="39">
        <f t="shared" si="24"/>
        <v>402</v>
      </c>
      <c r="J34" s="39">
        <f t="shared" si="24"/>
        <v>275</v>
      </c>
      <c r="K34" s="39">
        <v>438.0</v>
      </c>
      <c r="L34" s="39">
        <v>2.0</v>
      </c>
      <c r="M34" s="39">
        <v>715.0</v>
      </c>
      <c r="N34" s="39">
        <f t="shared" ref="N34:AG34" si="25">SUM(N22:N33)</f>
        <v>1</v>
      </c>
      <c r="O34" s="39">
        <f t="shared" si="25"/>
        <v>0</v>
      </c>
      <c r="P34" s="39">
        <f t="shared" si="25"/>
        <v>0</v>
      </c>
      <c r="Q34" s="39">
        <f t="shared" si="25"/>
        <v>1</v>
      </c>
      <c r="R34" s="39">
        <f t="shared" si="25"/>
        <v>202</v>
      </c>
      <c r="S34" s="39">
        <f t="shared" si="25"/>
        <v>355</v>
      </c>
      <c r="T34" s="39">
        <f t="shared" si="25"/>
        <v>0</v>
      </c>
      <c r="U34" s="39">
        <f t="shared" si="25"/>
        <v>557</v>
      </c>
      <c r="V34" s="39">
        <f t="shared" si="25"/>
        <v>254</v>
      </c>
      <c r="W34" s="39">
        <f t="shared" si="25"/>
        <v>148</v>
      </c>
      <c r="X34" s="39">
        <f t="shared" si="25"/>
        <v>1</v>
      </c>
      <c r="Y34" s="39">
        <f t="shared" si="25"/>
        <v>403</v>
      </c>
      <c r="Z34" s="39">
        <f t="shared" si="25"/>
        <v>151</v>
      </c>
      <c r="AA34" s="39">
        <f t="shared" si="25"/>
        <v>240</v>
      </c>
      <c r="AB34" s="39">
        <f t="shared" si="25"/>
        <v>13</v>
      </c>
      <c r="AC34" s="39">
        <f t="shared" si="25"/>
        <v>404</v>
      </c>
      <c r="AD34" s="39">
        <f t="shared" si="25"/>
        <v>40</v>
      </c>
      <c r="AE34" s="39">
        <f t="shared" si="25"/>
        <v>78</v>
      </c>
      <c r="AF34" s="39">
        <f t="shared" si="25"/>
        <v>1</v>
      </c>
      <c r="AG34" s="39">
        <f t="shared" si="25"/>
        <v>119</v>
      </c>
      <c r="AH34" s="39">
        <v>799.0</v>
      </c>
      <c r="AI34" s="39">
        <v>1264.0</v>
      </c>
      <c r="AJ34" s="51">
        <v>3.0</v>
      </c>
      <c r="AK34" s="57">
        <f t="shared" si="21"/>
        <v>2066</v>
      </c>
      <c r="AL34" s="57">
        <v>1914.0</v>
      </c>
      <c r="AM34" s="57">
        <v>2741.0</v>
      </c>
      <c r="AN34" s="51">
        <v>21.0</v>
      </c>
      <c r="AO34" s="57">
        <f t="shared" si="22"/>
        <v>4676</v>
      </c>
      <c r="AP34" s="45"/>
      <c r="AQ34" s="45"/>
      <c r="AR34" s="45"/>
      <c r="AS34" s="45"/>
    </row>
    <row r="35" ht="15.75" customHeight="1">
      <c r="A35" s="31" t="s">
        <v>34</v>
      </c>
      <c r="B35" s="43">
        <f t="shared" ref="B35:AO35" si="26">B19+B34</f>
        <v>11</v>
      </c>
      <c r="C35" s="43">
        <f t="shared" si="26"/>
        <v>9</v>
      </c>
      <c r="D35" s="43">
        <f t="shared" si="26"/>
        <v>0</v>
      </c>
      <c r="E35" s="43">
        <f t="shared" si="26"/>
        <v>20</v>
      </c>
      <c r="F35" s="43">
        <f t="shared" si="26"/>
        <v>943</v>
      </c>
      <c r="G35" s="32">
        <f t="shared" si="26"/>
        <v>1109</v>
      </c>
      <c r="H35" s="43">
        <f t="shared" si="26"/>
        <v>1</v>
      </c>
      <c r="I35" s="32">
        <f t="shared" si="26"/>
        <v>2053</v>
      </c>
      <c r="J35" s="43">
        <f t="shared" si="26"/>
        <v>880</v>
      </c>
      <c r="K35" s="32">
        <f t="shared" si="26"/>
        <v>1636</v>
      </c>
      <c r="L35" s="43">
        <f t="shared" si="26"/>
        <v>2</v>
      </c>
      <c r="M35" s="32">
        <f t="shared" si="26"/>
        <v>2518</v>
      </c>
      <c r="N35" s="43">
        <f t="shared" si="26"/>
        <v>1</v>
      </c>
      <c r="O35" s="43">
        <f t="shared" si="26"/>
        <v>1</v>
      </c>
      <c r="P35" s="43">
        <f t="shared" si="26"/>
        <v>0</v>
      </c>
      <c r="Q35" s="43">
        <f t="shared" si="26"/>
        <v>2</v>
      </c>
      <c r="R35" s="43">
        <f t="shared" si="26"/>
        <v>899</v>
      </c>
      <c r="S35" s="32">
        <f t="shared" si="26"/>
        <v>1612</v>
      </c>
      <c r="T35" s="43">
        <f t="shared" si="26"/>
        <v>2</v>
      </c>
      <c r="U35" s="44">
        <f t="shared" si="26"/>
        <v>2513</v>
      </c>
      <c r="V35" s="32">
        <f t="shared" si="26"/>
        <v>1019</v>
      </c>
      <c r="W35" s="43">
        <f t="shared" si="26"/>
        <v>686</v>
      </c>
      <c r="X35" s="43">
        <f t="shared" si="26"/>
        <v>1</v>
      </c>
      <c r="Y35" s="32">
        <f t="shared" si="26"/>
        <v>1706</v>
      </c>
      <c r="Z35" s="43">
        <f t="shared" si="26"/>
        <v>298</v>
      </c>
      <c r="AA35" s="43">
        <f t="shared" si="26"/>
        <v>460</v>
      </c>
      <c r="AB35" s="43">
        <f t="shared" si="26"/>
        <v>13</v>
      </c>
      <c r="AC35" s="43">
        <f t="shared" si="26"/>
        <v>771</v>
      </c>
      <c r="AD35" s="43">
        <f t="shared" si="26"/>
        <v>201</v>
      </c>
      <c r="AE35" s="43">
        <f t="shared" si="26"/>
        <v>335</v>
      </c>
      <c r="AF35" s="43">
        <f t="shared" si="26"/>
        <v>1</v>
      </c>
      <c r="AG35" s="43">
        <f t="shared" si="26"/>
        <v>537</v>
      </c>
      <c r="AH35" s="32">
        <f t="shared" si="26"/>
        <v>2437</v>
      </c>
      <c r="AI35" s="32">
        <f t="shared" si="26"/>
        <v>3696</v>
      </c>
      <c r="AJ35" s="58">
        <f t="shared" si="26"/>
        <v>6</v>
      </c>
      <c r="AK35" s="32">
        <f t="shared" si="26"/>
        <v>6139</v>
      </c>
      <c r="AL35" s="32">
        <f t="shared" si="26"/>
        <v>6688</v>
      </c>
      <c r="AM35" s="32">
        <f t="shared" si="26"/>
        <v>9545</v>
      </c>
      <c r="AN35" s="58">
        <f t="shared" si="26"/>
        <v>26</v>
      </c>
      <c r="AO35" s="32">
        <f t="shared" si="26"/>
        <v>16259</v>
      </c>
      <c r="AP35" s="37"/>
      <c r="AQ35" s="37"/>
      <c r="AR35" s="37"/>
      <c r="AS35" s="37"/>
    </row>
    <row r="36" ht="15.75" customHeight="1">
      <c r="A36" s="35" t="s">
        <v>36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</row>
    <row r="37" ht="15.75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</row>
    <row r="38" ht="15.75" customHeight="1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</row>
    <row r="39" ht="15.75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</row>
    <row r="40" ht="15.7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</row>
    <row r="41" ht="15.7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</row>
    <row r="42" ht="15.7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</row>
    <row r="43" ht="15.75" customHeight="1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</row>
    <row r="44" ht="15.75" customHeight="1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</row>
    <row r="45" ht="15.75" customHeight="1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</row>
    <row r="46" ht="15.75" customHeight="1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</row>
    <row r="47" ht="15.75" customHeight="1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</row>
    <row r="48" ht="15.75" customHeight="1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</row>
    <row r="49" ht="15.75" customHeight="1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</row>
    <row r="50" ht="15.75" customHeight="1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</row>
    <row r="51" ht="15.75" customHeight="1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</row>
    <row r="52" ht="15.75" customHeight="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</row>
    <row r="53" ht="15.7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</row>
    <row r="54" ht="15.75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</row>
    <row r="55" ht="15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</row>
    <row r="56" ht="15.75" customHeight="1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</row>
    <row r="57" ht="15.75" customHeight="1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</row>
    <row r="58" ht="15.75" customHeight="1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</row>
    <row r="59" ht="15.75" customHeight="1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</row>
    <row r="60" ht="15.75" customHeigh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</row>
    <row r="61" ht="15.75" customHeight="1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</row>
    <row r="62" ht="15.75" customHeigh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</row>
    <row r="63" ht="15.75" customHeight="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</row>
    <row r="64" ht="15.75" customHeight="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</row>
    <row r="65" ht="15.75" customHeight="1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</row>
    <row r="66" ht="15.75" customHeight="1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</row>
    <row r="67" ht="15.75" customHeight="1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</row>
    <row r="68" ht="15.75" customHeight="1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</row>
    <row r="69" ht="15.75" customHeight="1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ht="15.75" customHeight="1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</row>
    <row r="71" ht="15.75" customHeight="1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</row>
    <row r="72" ht="15.75" customHeight="1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ht="15.75" customHeight="1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</row>
    <row r="74" ht="15.75" customHeight="1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ht="15.75" customHeight="1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</row>
    <row r="76" ht="15.75" customHeight="1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ht="15.75" customHeight="1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ht="15.7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ht="15.7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ht="15.75" customHeight="1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ht="15.75" customHeight="1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ht="15.75" customHeight="1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ht="15.75" customHeight="1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ht="15.75" customHeight="1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ht="15.75" customHeigh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ht="15.7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ht="15.75" customHeight="1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ht="15.75" customHeight="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ht="15.75" customHeight="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ht="15.75" customHeight="1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ht="15.75" customHeight="1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ht="15.75" customHeight="1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ht="15.75" customHeight="1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ht="15.75" customHeight="1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ht="15.75" customHeight="1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ht="15.75" customHeight="1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</row>
    <row r="97" ht="15.75" customHeight="1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</row>
    <row r="98" ht="15.75" customHeight="1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ht="15.75" customHeight="1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ht="15.75" customHeight="1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ht="15.75" customHeight="1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ht="15.75" customHeight="1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ht="15.75" customHeight="1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ht="15.75" customHeight="1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</row>
    <row r="105" ht="15.75" customHeight="1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</row>
    <row r="106" ht="15.75" customHeight="1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</row>
    <row r="107" ht="15.75" customHeight="1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</row>
    <row r="108" ht="15.7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</row>
    <row r="109" ht="15.75" customHeight="1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</row>
    <row r="110" ht="15.75" customHeight="1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</row>
    <row r="111" ht="15.75" customHeight="1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</row>
    <row r="112" ht="15.75" customHeight="1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</row>
    <row r="113" ht="15.75" customHeight="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</row>
    <row r="114" ht="15.75" customHeight="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</row>
    <row r="115" ht="15.75" customHeight="1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</row>
    <row r="116" ht="15.75" customHeight="1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</row>
    <row r="117" ht="15.75" customHeight="1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</row>
    <row r="118" ht="15.75" customHeight="1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</row>
    <row r="119" ht="15.75" customHeight="1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</row>
    <row r="120" ht="15.75" customHeight="1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</row>
    <row r="121" ht="15.75" customHeight="1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</row>
    <row r="122" ht="15.75" customHeight="1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</row>
    <row r="123" ht="15.75" customHeight="1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</row>
    <row r="124" ht="15.75" customHeight="1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</row>
    <row r="125" ht="15.75" customHeight="1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</row>
    <row r="126" ht="15.75" customHeight="1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</row>
    <row r="127" ht="15.7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</row>
    <row r="128" ht="15.75" customHeight="1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</row>
    <row r="129" ht="15.75" customHeight="1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</row>
    <row r="130" ht="15.75" customHeight="1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</row>
    <row r="131" ht="15.75" customHeight="1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</row>
    <row r="132" ht="15.75" customHeight="1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</row>
    <row r="133" ht="15.75" customHeight="1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</row>
    <row r="134" ht="15.75" customHeight="1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</row>
    <row r="135" ht="15.75" customHeight="1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</row>
    <row r="136" ht="15.75" customHeight="1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</row>
    <row r="137" ht="15.75" customHeight="1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</row>
    <row r="138" ht="15.75" customHeight="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</row>
    <row r="139" ht="15.75" customHeight="1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</row>
    <row r="140" ht="15.75" customHeight="1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</row>
    <row r="141" ht="15.75" customHeight="1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</row>
    <row r="142" ht="15.75" customHeight="1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</row>
    <row r="143" ht="15.75" customHeight="1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</row>
    <row r="144" ht="15.75" customHeight="1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</row>
    <row r="145" ht="15.75" customHeight="1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</row>
    <row r="146" ht="15.75" customHeight="1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</row>
    <row r="147" ht="15.75" customHeight="1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</row>
    <row r="148" ht="15.75" customHeight="1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</row>
    <row r="149" ht="15.75" customHeight="1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</row>
    <row r="150" ht="15.7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</row>
    <row r="151" ht="15.75" customHeight="1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</row>
    <row r="152" ht="15.75" customHeight="1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</row>
    <row r="153" ht="15.75" customHeight="1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</row>
    <row r="154" ht="15.75" customHeight="1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</row>
    <row r="155" ht="15.75" customHeight="1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</row>
    <row r="156" ht="15.75" customHeight="1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</row>
    <row r="157" ht="15.75" customHeight="1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</row>
    <row r="158" ht="15.75" customHeight="1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</row>
    <row r="159" ht="15.75" customHeight="1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</row>
    <row r="160" ht="15.75" customHeight="1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</row>
    <row r="161" ht="15.75" customHeight="1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</row>
    <row r="162" ht="15.75" customHeight="1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</row>
    <row r="163" ht="15.75" customHeight="1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</row>
    <row r="164" ht="15.75" customHeight="1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</row>
    <row r="165" ht="15.75" customHeight="1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</row>
    <row r="166" ht="15.75" customHeight="1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</row>
    <row r="167" ht="15.75" customHeight="1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</row>
    <row r="168" ht="15.75" customHeight="1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</row>
    <row r="169" ht="15.75" customHeight="1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</row>
    <row r="170" ht="15.75" customHeight="1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</row>
    <row r="171" ht="15.75" customHeight="1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</row>
    <row r="172" ht="15.75" customHeight="1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</row>
    <row r="173" ht="15.75" customHeight="1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</row>
    <row r="174" ht="15.75" customHeight="1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</row>
    <row r="175" ht="15.75" customHeight="1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</row>
    <row r="176" ht="15.75" customHeight="1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</row>
    <row r="177" ht="15.75" customHeight="1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</row>
    <row r="178" ht="15.75" customHeight="1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</row>
    <row r="179" ht="15.75" customHeight="1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</row>
    <row r="180" ht="15.75" customHeight="1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</row>
    <row r="181" ht="15.75" customHeight="1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</row>
    <row r="182" ht="15.75" customHeight="1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</row>
    <row r="183" ht="15.75" customHeight="1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</row>
    <row r="184" ht="15.75" customHeight="1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</row>
    <row r="185" ht="15.75" customHeight="1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</row>
    <row r="186" ht="15.75" customHeight="1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</row>
    <row r="187" ht="15.75" customHeight="1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</row>
    <row r="188" ht="15.75" customHeight="1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</row>
    <row r="189" ht="15.75" customHeight="1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</row>
    <row r="190" ht="15.75" customHeight="1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</row>
    <row r="191" ht="15.75" customHeight="1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</row>
    <row r="192" ht="15.75" customHeight="1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</row>
    <row r="193" ht="15.75" customHeight="1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</row>
    <row r="194" ht="15.75" customHeight="1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</row>
    <row r="195" ht="15.75" customHeight="1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</row>
    <row r="196" ht="15.75" customHeight="1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</row>
    <row r="197" ht="15.75" customHeight="1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</row>
    <row r="198" ht="15.75" customHeight="1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</row>
    <row r="199" ht="15.75" customHeight="1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</row>
    <row r="200" ht="15.75" customHeight="1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</row>
    <row r="201" ht="15.75" customHeight="1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</row>
    <row r="202" ht="15.75" customHeight="1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</row>
    <row r="203" ht="15.75" customHeight="1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</row>
    <row r="204" ht="15.75" customHeight="1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</row>
    <row r="205" ht="15.75" customHeight="1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</row>
    <row r="206" ht="15.75" customHeight="1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</row>
    <row r="207" ht="15.75" customHeight="1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</row>
    <row r="208" ht="15.75" customHeight="1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</row>
    <row r="209" ht="15.75" customHeight="1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</row>
    <row r="210" ht="15.75" customHeight="1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</row>
    <row r="211" ht="15.75" customHeight="1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</row>
    <row r="212" ht="15.75" customHeight="1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</row>
    <row r="213" ht="15.75" customHeight="1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</row>
    <row r="214" ht="15.75" customHeight="1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</row>
    <row r="215" ht="15.75" customHeight="1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</row>
    <row r="216" ht="15.75" customHeight="1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</row>
    <row r="217" ht="15.75" customHeight="1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</row>
    <row r="218" ht="15.75" customHeight="1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</row>
    <row r="219" ht="15.75" customHeight="1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</row>
    <row r="220" ht="15.75" customHeight="1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</row>
    <row r="221" ht="15.75" customHeight="1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</row>
    <row r="222" ht="15.75" customHeight="1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</row>
    <row r="223" ht="15.75" customHeight="1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</row>
    <row r="224" ht="15.75" customHeight="1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</row>
    <row r="225" ht="15.75" customHeight="1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</row>
    <row r="226" ht="15.75" customHeight="1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</row>
    <row r="227" ht="15.75" customHeight="1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</row>
    <row r="228" ht="15.75" customHeight="1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</row>
    <row r="229" ht="15.75" customHeight="1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</row>
    <row r="230" ht="15.75" customHeight="1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</row>
    <row r="231" ht="15.75" customHeight="1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</row>
    <row r="232" ht="15.75" customHeight="1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</row>
    <row r="233" ht="15.75" customHeight="1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</row>
    <row r="234" ht="15.75" customHeight="1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</row>
    <row r="235" ht="15.75" customHeight="1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</row>
    <row r="236" ht="15.75" customHeight="1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</row>
    <row r="237" ht="15.75" customHeight="1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</row>
    <row r="238" ht="15.75" customHeight="1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</row>
    <row r="239" ht="15.75" customHeight="1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</row>
    <row r="240" ht="15.75" customHeight="1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</row>
    <row r="241" ht="15.75" customHeight="1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</row>
    <row r="242" ht="15.75" customHeight="1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</row>
    <row r="243" ht="15.75" customHeight="1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</row>
    <row r="244" ht="15.75" customHeight="1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</row>
    <row r="245" ht="15.75" customHeight="1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</row>
    <row r="246" ht="15.75" customHeight="1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</row>
    <row r="247" ht="15.75" customHeight="1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</row>
    <row r="248" ht="15.75" customHeight="1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</row>
    <row r="249" ht="15.75" customHeight="1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</row>
    <row r="250" ht="15.75" customHeight="1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</row>
    <row r="251" ht="15.75" customHeight="1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</row>
    <row r="252" ht="15.75" customHeight="1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</row>
    <row r="253" ht="15.75" customHeight="1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</row>
    <row r="254" ht="15.75" customHeight="1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</row>
    <row r="255" ht="15.75" customHeight="1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</row>
    <row r="256" ht="15.75" customHeight="1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</row>
    <row r="257" ht="15.75" customHeight="1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</row>
    <row r="258" ht="15.75" customHeight="1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</row>
    <row r="259" ht="15.75" customHeight="1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</row>
    <row r="260" ht="15.75" customHeight="1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</row>
    <row r="261" ht="15.75" customHeight="1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</row>
    <row r="262" ht="15.75" customHeight="1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</row>
    <row r="263" ht="15.75" customHeight="1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</row>
    <row r="264" ht="15.75" customHeight="1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</row>
    <row r="265" ht="15.75" customHeight="1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</row>
    <row r="266" ht="15.75" customHeight="1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</row>
    <row r="267" ht="15.75" customHeight="1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</row>
    <row r="268" ht="15.75" customHeight="1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</row>
    <row r="269" ht="15.75" customHeight="1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</row>
    <row r="270" ht="15.75" customHeight="1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</row>
    <row r="271" ht="15.75" customHeight="1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</row>
    <row r="272" ht="15.75" customHeight="1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</row>
    <row r="273" ht="15.75" customHeight="1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</row>
    <row r="274" ht="15.75" customHeight="1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</row>
    <row r="275" ht="15.75" customHeight="1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</row>
    <row r="276" ht="15.75" customHeight="1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</row>
    <row r="277" ht="15.75" customHeight="1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</row>
    <row r="278" ht="15.75" customHeight="1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</row>
    <row r="279" ht="15.75" customHeight="1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</row>
    <row r="280" ht="15.75" customHeight="1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</row>
    <row r="281" ht="15.75" customHeight="1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</row>
    <row r="282" ht="15.75" customHeight="1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</row>
    <row r="283" ht="15.75" customHeight="1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</row>
    <row r="284" ht="15.75" customHeight="1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</row>
    <row r="285" ht="15.75" customHeight="1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</row>
    <row r="286" ht="15.75" customHeight="1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</row>
    <row r="287" ht="15.75" customHeight="1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</row>
    <row r="288" ht="15.75" customHeight="1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</row>
    <row r="289" ht="15.75" customHeight="1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</row>
    <row r="290" ht="15.75" customHeight="1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</row>
    <row r="291" ht="15.75" customHeight="1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</row>
    <row r="292" ht="15.75" customHeight="1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</row>
    <row r="293" ht="15.75" customHeight="1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</row>
    <row r="294" ht="15.75" customHeight="1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</row>
    <row r="295" ht="15.75" customHeight="1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</row>
    <row r="296" ht="15.75" customHeight="1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</row>
    <row r="297" ht="15.75" customHeight="1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</row>
    <row r="298" ht="15.75" customHeight="1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</row>
    <row r="299" ht="15.75" customHeight="1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</row>
    <row r="300" ht="15.75" customHeight="1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</row>
    <row r="301" ht="15.75" customHeight="1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</row>
    <row r="302" ht="15.75" customHeight="1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</row>
    <row r="303" ht="15.75" customHeight="1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</row>
    <row r="304" ht="15.75" customHeight="1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</row>
    <row r="305" ht="15.75" customHeight="1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</row>
    <row r="306" ht="15.75" customHeight="1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</row>
    <row r="307" ht="15.75" customHeight="1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</row>
    <row r="308" ht="15.75" customHeight="1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</row>
    <row r="309" ht="15.75" customHeight="1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</row>
    <row r="310" ht="15.75" customHeight="1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</row>
    <row r="311" ht="15.75" customHeight="1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</row>
    <row r="312" ht="15.75" customHeight="1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</row>
    <row r="313" ht="15.75" customHeight="1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</row>
    <row r="314" ht="15.75" customHeight="1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</row>
    <row r="315" ht="15.75" customHeight="1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</row>
    <row r="316" ht="15.75" customHeight="1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</row>
    <row r="317" ht="15.75" customHeight="1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</row>
    <row r="318" ht="15.75" customHeight="1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</row>
    <row r="319" ht="15.75" customHeight="1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</row>
    <row r="320" ht="15.75" customHeight="1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</row>
    <row r="321" ht="15.75" customHeight="1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</row>
    <row r="322" ht="15.75" customHeight="1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</row>
    <row r="323" ht="15.75" customHeight="1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</row>
    <row r="324" ht="15.75" customHeight="1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</row>
    <row r="325" ht="15.75" customHeight="1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</row>
    <row r="326" ht="15.75" customHeight="1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</row>
    <row r="327" ht="15.75" customHeight="1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</row>
    <row r="328" ht="15.75" customHeight="1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</row>
    <row r="329" ht="15.75" customHeight="1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</row>
    <row r="330" ht="15.75" customHeight="1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</row>
    <row r="331" ht="15.75" customHeight="1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</row>
    <row r="332" ht="15.75" customHeight="1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</row>
    <row r="333" ht="15.75" customHeight="1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</row>
    <row r="334" ht="15.75" customHeight="1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</row>
    <row r="335" ht="15.75" customHeight="1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</row>
    <row r="336" ht="15.75" customHeight="1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</row>
    <row r="337" ht="15.75" customHeight="1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</row>
    <row r="338" ht="15.75" customHeight="1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</row>
    <row r="339" ht="15.75" customHeight="1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</row>
    <row r="340" ht="15.75" customHeight="1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</row>
    <row r="341" ht="15.75" customHeight="1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</row>
    <row r="342" ht="15.75" customHeight="1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</row>
    <row r="343" ht="15.75" customHeight="1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</row>
    <row r="344" ht="15.75" customHeight="1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</row>
    <row r="345" ht="15.75" customHeight="1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</row>
    <row r="346" ht="15.75" customHeight="1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</row>
    <row r="347" ht="15.75" customHeight="1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</row>
    <row r="348" ht="15.75" customHeight="1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</row>
    <row r="349" ht="15.75" customHeight="1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</row>
    <row r="350" ht="15.75" customHeight="1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</row>
    <row r="351" ht="15.75" customHeight="1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</row>
    <row r="352" ht="15.75" customHeight="1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</row>
    <row r="353" ht="15.75" customHeight="1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</row>
    <row r="354" ht="15.75" customHeight="1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</row>
    <row r="355" ht="15.75" customHeight="1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</row>
    <row r="356" ht="15.75" customHeight="1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</row>
    <row r="357" ht="15.75" customHeight="1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</row>
    <row r="358" ht="15.75" customHeight="1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</row>
    <row r="359" ht="15.75" customHeight="1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</row>
    <row r="360" ht="15.75" customHeight="1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</row>
    <row r="361" ht="15.75" customHeight="1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</row>
    <row r="362" ht="15.75" customHeight="1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</row>
    <row r="363" ht="15.75" customHeight="1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</row>
    <row r="364" ht="15.75" customHeight="1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</row>
    <row r="365" ht="15.75" customHeight="1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</row>
    <row r="366" ht="15.75" customHeight="1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</row>
    <row r="367" ht="15.75" customHeight="1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</row>
    <row r="368" ht="15.75" customHeight="1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</row>
    <row r="369" ht="15.75" customHeight="1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</row>
    <row r="370" ht="15.75" customHeight="1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</row>
    <row r="371" ht="15.75" customHeight="1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</row>
    <row r="372" ht="15.75" customHeight="1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</row>
    <row r="373" ht="15.75" customHeight="1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</row>
    <row r="374" ht="15.75" customHeight="1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</row>
    <row r="375" ht="15.75" customHeight="1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</row>
    <row r="376" ht="15.75" customHeight="1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</row>
    <row r="377" ht="15.75" customHeight="1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</row>
    <row r="378" ht="15.75" customHeight="1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</row>
    <row r="379" ht="15.75" customHeight="1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</row>
    <row r="380" ht="15.75" customHeight="1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</row>
    <row r="381" ht="15.75" customHeight="1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</row>
    <row r="382" ht="15.75" customHeight="1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</row>
    <row r="383" ht="15.75" customHeight="1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</row>
    <row r="384" ht="15.75" customHeight="1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</row>
    <row r="385" ht="15.75" customHeight="1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</row>
    <row r="386" ht="15.75" customHeight="1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</row>
    <row r="387" ht="15.75" customHeight="1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</row>
    <row r="388" ht="15.75" customHeight="1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</row>
    <row r="389" ht="15.75" customHeight="1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</row>
    <row r="390" ht="15.75" customHeight="1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</row>
    <row r="391" ht="15.75" customHeight="1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</row>
    <row r="392" ht="15.75" customHeight="1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</row>
    <row r="393" ht="15.75" customHeight="1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</row>
    <row r="394" ht="15.75" customHeight="1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</row>
    <row r="395" ht="15.75" customHeight="1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</row>
    <row r="396" ht="15.75" customHeight="1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</row>
    <row r="397" ht="15.75" customHeight="1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</row>
    <row r="398" ht="15.75" customHeight="1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</row>
    <row r="399" ht="15.75" customHeight="1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</row>
    <row r="400" ht="15.75" customHeight="1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</row>
    <row r="401" ht="15.75" customHeight="1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</row>
    <row r="402" ht="15.75" customHeight="1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</row>
    <row r="403" ht="15.75" customHeight="1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</row>
    <row r="404" ht="15.75" customHeight="1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</row>
    <row r="405" ht="15.75" customHeight="1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</row>
    <row r="406" ht="15.75" customHeight="1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</row>
    <row r="407" ht="15.75" customHeight="1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</row>
    <row r="408" ht="15.75" customHeight="1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</row>
    <row r="409" ht="15.75" customHeight="1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</row>
    <row r="410" ht="15.75" customHeight="1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</row>
    <row r="411" ht="15.75" customHeight="1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</row>
    <row r="412" ht="15.75" customHeight="1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</row>
    <row r="413" ht="15.75" customHeight="1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</row>
    <row r="414" ht="15.75" customHeight="1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</row>
    <row r="415" ht="15.75" customHeight="1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</row>
    <row r="416" ht="15.75" customHeight="1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</row>
    <row r="417" ht="15.75" customHeight="1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</row>
    <row r="418" ht="15.75" customHeight="1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</row>
    <row r="419" ht="15.75" customHeight="1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</row>
    <row r="420" ht="15.75" customHeight="1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</row>
    <row r="421" ht="15.75" customHeight="1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</row>
    <row r="422" ht="15.75" customHeight="1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</row>
    <row r="423" ht="15.75" customHeight="1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</row>
    <row r="424" ht="15.75" customHeight="1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</row>
    <row r="425" ht="15.75" customHeight="1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</row>
    <row r="426" ht="15.75" customHeight="1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</row>
    <row r="427" ht="15.75" customHeight="1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</row>
    <row r="428" ht="15.75" customHeight="1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</row>
    <row r="429" ht="15.75" customHeight="1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</row>
    <row r="430" ht="15.75" customHeight="1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</row>
    <row r="431" ht="15.75" customHeight="1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</row>
    <row r="432" ht="15.75" customHeight="1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</row>
    <row r="433" ht="15.75" customHeight="1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</row>
    <row r="434" ht="15.75" customHeight="1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</row>
    <row r="435" ht="15.75" customHeight="1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</row>
    <row r="436" ht="15.75" customHeight="1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</row>
    <row r="437" ht="15.75" customHeight="1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</row>
    <row r="438" ht="15.75" customHeight="1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</row>
    <row r="439" ht="15.75" customHeight="1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</row>
    <row r="440" ht="15.75" customHeight="1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</row>
    <row r="441" ht="15.75" customHeight="1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</row>
    <row r="442" ht="15.75" customHeight="1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</row>
    <row r="443" ht="15.75" customHeight="1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</row>
    <row r="444" ht="15.75" customHeight="1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</row>
    <row r="445" ht="15.75" customHeight="1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</row>
    <row r="446" ht="15.75" customHeight="1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</row>
    <row r="447" ht="15.75" customHeight="1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</row>
    <row r="448" ht="15.75" customHeight="1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</row>
    <row r="449" ht="15.75" customHeight="1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</row>
    <row r="450" ht="15.75" customHeight="1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</row>
    <row r="451" ht="15.75" customHeight="1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</row>
    <row r="452" ht="15.75" customHeight="1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</row>
    <row r="453" ht="15.75" customHeight="1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</row>
    <row r="454" ht="15.75" customHeight="1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</row>
    <row r="455" ht="15.75" customHeight="1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</row>
    <row r="456" ht="15.75" customHeight="1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</row>
    <row r="457" ht="15.75" customHeight="1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</row>
    <row r="458" ht="15.75" customHeight="1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</row>
    <row r="459" ht="15.75" customHeight="1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</row>
    <row r="460" ht="15.75" customHeight="1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</row>
    <row r="461" ht="15.75" customHeight="1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</row>
    <row r="462" ht="15.75" customHeight="1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</row>
    <row r="463" ht="15.75" customHeight="1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</row>
    <row r="464" ht="15.75" customHeight="1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</row>
    <row r="465" ht="15.75" customHeight="1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</row>
    <row r="466" ht="15.75" customHeight="1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</row>
    <row r="467" ht="15.75" customHeight="1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</row>
    <row r="468" ht="15.75" customHeight="1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</row>
    <row r="469" ht="15.75" customHeight="1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</row>
    <row r="470" ht="15.75" customHeight="1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</row>
    <row r="471" ht="15.75" customHeight="1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</row>
    <row r="472" ht="15.75" customHeight="1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</row>
    <row r="473" ht="15.75" customHeight="1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</row>
    <row r="474" ht="15.75" customHeight="1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</row>
    <row r="475" ht="15.75" customHeight="1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</row>
    <row r="476" ht="15.75" customHeight="1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</row>
    <row r="477" ht="15.75" customHeight="1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</row>
    <row r="478" ht="15.75" customHeight="1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</row>
    <row r="479" ht="15.75" customHeight="1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</row>
    <row r="480" ht="15.75" customHeight="1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</row>
    <row r="481" ht="15.75" customHeight="1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</row>
    <row r="482" ht="15.75" customHeight="1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</row>
    <row r="483" ht="15.75" customHeight="1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</row>
    <row r="484" ht="15.75" customHeight="1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</row>
    <row r="485" ht="15.75" customHeight="1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</row>
    <row r="486" ht="15.75" customHeight="1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</row>
    <row r="487" ht="15.75" customHeight="1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</row>
    <row r="488" ht="15.75" customHeight="1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</row>
    <row r="489" ht="15.75" customHeight="1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</row>
    <row r="490" ht="15.75" customHeight="1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</row>
    <row r="491" ht="15.75" customHeight="1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</row>
    <row r="492" ht="15.75" customHeight="1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</row>
    <row r="493" ht="15.75" customHeight="1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</row>
    <row r="494" ht="15.75" customHeight="1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</row>
    <row r="495" ht="15.75" customHeight="1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</row>
    <row r="496" ht="15.75" customHeight="1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</row>
    <row r="497" ht="15.75" customHeight="1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</row>
    <row r="498" ht="15.75" customHeight="1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</row>
    <row r="499" ht="15.75" customHeight="1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</row>
    <row r="500" ht="15.75" customHeight="1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</row>
    <row r="501" ht="15.75" customHeight="1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</row>
    <row r="502" ht="15.75" customHeight="1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</row>
    <row r="503" ht="15.75" customHeight="1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</row>
    <row r="504" ht="15.75" customHeight="1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</row>
    <row r="505" ht="15.75" customHeight="1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</row>
    <row r="506" ht="15.75" customHeight="1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</row>
    <row r="507" ht="15.75" customHeight="1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</row>
    <row r="508" ht="15.75" customHeight="1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</row>
    <row r="509" ht="15.75" customHeight="1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</row>
    <row r="510" ht="15.75" customHeight="1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</row>
    <row r="511" ht="15.75" customHeight="1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</row>
    <row r="512" ht="15.75" customHeight="1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</row>
    <row r="513" ht="15.75" customHeight="1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</row>
    <row r="514" ht="15.75" customHeight="1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</row>
    <row r="515" ht="15.75" customHeight="1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</row>
    <row r="516" ht="15.75" customHeight="1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</row>
    <row r="517" ht="15.75" customHeight="1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</row>
    <row r="518" ht="15.75" customHeight="1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</row>
    <row r="519" ht="15.75" customHeight="1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</row>
    <row r="520" ht="15.75" customHeight="1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</row>
    <row r="521" ht="15.75" customHeight="1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</row>
    <row r="522" ht="15.75" customHeight="1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</row>
    <row r="523" ht="15.75" customHeight="1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</row>
    <row r="524" ht="15.75" customHeight="1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</row>
    <row r="525" ht="15.75" customHeight="1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</row>
    <row r="526" ht="15.75" customHeight="1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</row>
    <row r="527" ht="15.75" customHeight="1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</row>
    <row r="528" ht="15.75" customHeight="1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</row>
    <row r="529" ht="15.75" customHeight="1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</row>
    <row r="530" ht="15.75" customHeight="1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</row>
    <row r="531" ht="15.75" customHeight="1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</row>
    <row r="532" ht="15.75" customHeight="1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</row>
    <row r="533" ht="15.75" customHeight="1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</row>
    <row r="534" ht="15.75" customHeight="1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</row>
    <row r="535" ht="15.75" customHeight="1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</row>
    <row r="536" ht="15.75" customHeight="1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</row>
    <row r="537" ht="15.75" customHeight="1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</row>
    <row r="538" ht="15.75" customHeight="1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</row>
    <row r="539" ht="15.75" customHeight="1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</row>
    <row r="540" ht="15.75" customHeight="1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</row>
    <row r="541" ht="15.75" customHeight="1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</row>
    <row r="542" ht="15.75" customHeight="1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</row>
    <row r="543" ht="15.75" customHeight="1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</row>
    <row r="544" ht="15.75" customHeight="1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</row>
    <row r="545" ht="15.75" customHeight="1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</row>
    <row r="546" ht="15.75" customHeight="1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</row>
    <row r="547" ht="15.75" customHeight="1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</row>
    <row r="548" ht="15.75" customHeight="1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</row>
    <row r="549" ht="15.75" customHeight="1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</row>
    <row r="550" ht="15.75" customHeight="1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</row>
    <row r="551" ht="15.75" customHeight="1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</row>
    <row r="552" ht="15.75" customHeight="1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</row>
    <row r="553" ht="15.75" customHeight="1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</row>
    <row r="554" ht="15.75" customHeight="1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</row>
    <row r="555" ht="15.75" customHeight="1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</row>
    <row r="556" ht="15.75" customHeight="1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</row>
    <row r="557" ht="15.75" customHeight="1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</row>
    <row r="558" ht="15.75" customHeight="1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</row>
    <row r="559" ht="15.75" customHeight="1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</row>
    <row r="560" ht="15.75" customHeight="1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</row>
    <row r="561" ht="15.75" customHeight="1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</row>
    <row r="562" ht="15.75" customHeight="1"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</row>
    <row r="563" ht="15.75" customHeight="1"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</row>
    <row r="564" ht="15.75" customHeight="1"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</row>
    <row r="565" ht="15.75" customHeight="1"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</row>
    <row r="566" ht="15.75" customHeight="1"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</row>
    <row r="567" ht="15.75" customHeight="1"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</row>
    <row r="568" ht="15.75" customHeight="1"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</row>
    <row r="569" ht="15.75" customHeight="1"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</row>
    <row r="570" ht="15.75" customHeight="1"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</row>
    <row r="571" ht="15.75" customHeight="1"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</row>
    <row r="572" ht="15.75" customHeight="1"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</row>
    <row r="573" ht="15.75" customHeight="1"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</row>
    <row r="574" ht="15.75" customHeight="1"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</row>
    <row r="575" ht="15.75" customHeight="1"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</row>
    <row r="576" ht="15.75" customHeight="1"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</row>
    <row r="577" ht="15.75" customHeight="1"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</row>
    <row r="578" ht="15.75" customHeight="1"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</row>
    <row r="579" ht="15.75" customHeight="1"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</row>
    <row r="580" ht="15.75" customHeight="1"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</row>
    <row r="581" ht="15.75" customHeight="1"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</row>
    <row r="582" ht="15.75" customHeight="1"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</row>
    <row r="583" ht="15.75" customHeight="1"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</row>
    <row r="584" ht="15.75" customHeight="1"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</row>
    <row r="585" ht="15.75" customHeight="1"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</row>
    <row r="586" ht="15.75" customHeight="1"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</row>
    <row r="587" ht="15.75" customHeight="1"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</row>
    <row r="588" ht="15.75" customHeight="1"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</row>
    <row r="589" ht="15.75" customHeight="1"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</row>
    <row r="590" ht="15.75" customHeight="1"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</row>
    <row r="591" ht="15.75" customHeight="1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</row>
    <row r="592" ht="15.75" customHeight="1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</row>
    <row r="593" ht="15.75" customHeight="1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</row>
    <row r="594" ht="15.75" customHeight="1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</row>
    <row r="595" ht="15.75" customHeight="1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</row>
    <row r="596" ht="15.75" customHeight="1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</row>
    <row r="597" ht="15.75" customHeight="1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</row>
    <row r="598" ht="15.75" customHeight="1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</row>
    <row r="599" ht="15.75" customHeight="1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</row>
    <row r="600" ht="15.75" customHeight="1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</row>
    <row r="601" ht="15.75" customHeight="1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</row>
    <row r="602" ht="15.75" customHeight="1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</row>
    <row r="603" ht="15.75" customHeight="1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</row>
    <row r="604" ht="15.75" customHeight="1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</row>
    <row r="605" ht="15.75" customHeight="1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</row>
    <row r="606" ht="15.75" customHeight="1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</row>
    <row r="607" ht="15.75" customHeight="1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</row>
    <row r="608" ht="15.75" customHeight="1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</row>
    <row r="609" ht="15.75" customHeight="1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</row>
    <row r="610" ht="15.75" customHeight="1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</row>
    <row r="611" ht="15.75" customHeight="1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</row>
    <row r="612" ht="15.75" customHeight="1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</row>
    <row r="613" ht="15.75" customHeight="1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</row>
    <row r="614" ht="15.75" customHeight="1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</row>
    <row r="615" ht="15.75" customHeight="1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</row>
    <row r="616" ht="15.75" customHeight="1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</row>
    <row r="617" ht="15.75" customHeight="1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</row>
    <row r="618" ht="15.75" customHeight="1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</row>
    <row r="619" ht="15.75" customHeight="1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</row>
    <row r="620" ht="15.75" customHeight="1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</row>
    <row r="621" ht="15.75" customHeight="1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</row>
    <row r="622" ht="15.75" customHeight="1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</row>
    <row r="623" ht="15.75" customHeight="1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</row>
    <row r="624" ht="15.75" customHeight="1"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</row>
    <row r="625" ht="15.75" customHeight="1"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</row>
    <row r="626" ht="15.75" customHeight="1"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</row>
    <row r="627" ht="15.75" customHeight="1"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</row>
    <row r="628" ht="15.75" customHeight="1"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</row>
    <row r="629" ht="15.75" customHeight="1"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</row>
    <row r="630" ht="15.75" customHeight="1"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</row>
    <row r="631" ht="15.75" customHeight="1"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</row>
    <row r="632" ht="15.75" customHeight="1"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</row>
    <row r="633" ht="15.75" customHeight="1"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</row>
    <row r="634" ht="15.75" customHeight="1"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</row>
    <row r="635" ht="15.75" customHeight="1"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</row>
    <row r="636" ht="15.75" customHeight="1"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</row>
    <row r="637" ht="15.75" customHeight="1"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</row>
    <row r="638" ht="15.75" customHeight="1"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</row>
    <row r="639" ht="15.75" customHeight="1"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</row>
    <row r="640" ht="15.75" customHeight="1"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</row>
    <row r="641" ht="15.75" customHeight="1"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</row>
    <row r="642" ht="15.75" customHeight="1"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</row>
    <row r="643" ht="15.75" customHeight="1"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</row>
    <row r="644" ht="15.75" customHeight="1"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</row>
    <row r="645" ht="15.75" customHeight="1"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</row>
    <row r="646" ht="15.75" customHeight="1"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</row>
    <row r="647" ht="15.75" customHeight="1"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</row>
    <row r="648" ht="15.75" customHeight="1"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</row>
    <row r="649" ht="15.75" customHeight="1"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</row>
    <row r="650" ht="15.75" customHeight="1"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</row>
    <row r="651" ht="15.75" customHeight="1"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</row>
    <row r="652" ht="15.75" customHeight="1"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</row>
    <row r="653" ht="15.75" customHeight="1"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</row>
    <row r="654" ht="15.75" customHeight="1"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</row>
    <row r="655" ht="15.75" customHeight="1"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</row>
    <row r="656" ht="15.75" customHeight="1"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</row>
    <row r="657" ht="15.75" customHeight="1"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</row>
    <row r="658" ht="15.75" customHeight="1"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</row>
    <row r="659" ht="15.75" customHeight="1"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</row>
    <row r="660" ht="15.75" customHeight="1"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</row>
    <row r="661" ht="15.75" customHeight="1"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</row>
    <row r="662" ht="15.75" customHeight="1"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</row>
    <row r="663" ht="15.75" customHeight="1"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</row>
    <row r="664" ht="15.75" customHeight="1"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</row>
    <row r="665" ht="15.75" customHeight="1"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</row>
    <row r="666" ht="15.75" customHeight="1"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</row>
    <row r="667" ht="15.75" customHeight="1"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</row>
    <row r="668" ht="15.75" customHeight="1"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</row>
    <row r="669" ht="15.75" customHeight="1"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</row>
    <row r="670" ht="15.75" customHeight="1"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</row>
    <row r="671" ht="15.75" customHeight="1"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</row>
    <row r="672" ht="15.75" customHeight="1"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</row>
    <row r="673" ht="15.75" customHeight="1"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</row>
    <row r="674" ht="15.75" customHeight="1"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</row>
    <row r="675" ht="15.75" customHeight="1"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</row>
    <row r="676" ht="15.75" customHeight="1"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</row>
    <row r="677" ht="15.75" customHeight="1"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</row>
    <row r="678" ht="15.75" customHeight="1"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</row>
    <row r="679" ht="15.75" customHeight="1"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</row>
    <row r="680" ht="15.75" customHeight="1"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</row>
    <row r="681" ht="15.75" customHeight="1"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</row>
    <row r="682" ht="15.75" customHeight="1"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</row>
    <row r="683" ht="15.75" customHeight="1"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</row>
    <row r="684" ht="15.75" customHeight="1"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</row>
    <row r="685" ht="15.75" customHeight="1"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</row>
    <row r="686" ht="15.75" customHeight="1"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</row>
    <row r="687" ht="15.75" customHeight="1"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</row>
    <row r="688" ht="15.75" customHeight="1"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</row>
    <row r="689" ht="15.75" customHeight="1"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</row>
    <row r="690" ht="15.75" customHeight="1"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</row>
    <row r="691" ht="15.75" customHeight="1"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</row>
    <row r="692" ht="15.75" customHeight="1"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</row>
    <row r="693" ht="15.75" customHeight="1"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</row>
    <row r="694" ht="15.75" customHeight="1"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</row>
    <row r="695" ht="15.75" customHeight="1"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</row>
    <row r="696" ht="15.75" customHeight="1"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</row>
    <row r="697" ht="15.75" customHeight="1"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</row>
    <row r="698" ht="15.75" customHeight="1"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</row>
    <row r="699" ht="15.75" customHeight="1"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</row>
    <row r="700" ht="15.75" customHeight="1"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</row>
    <row r="701" ht="15.75" customHeight="1"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</row>
    <row r="702" ht="15.75" customHeight="1"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</row>
    <row r="703" ht="15.75" customHeight="1"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</row>
    <row r="704" ht="15.75" customHeight="1"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</row>
    <row r="705" ht="15.75" customHeight="1"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</row>
    <row r="706" ht="15.75" customHeight="1"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</row>
    <row r="707" ht="15.75" customHeight="1"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</row>
    <row r="708" ht="15.75" customHeight="1"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</row>
    <row r="709" ht="15.75" customHeight="1"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</row>
    <row r="710" ht="15.75" customHeight="1"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</row>
    <row r="711" ht="15.75" customHeight="1"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</row>
    <row r="712" ht="15.75" customHeight="1"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</row>
    <row r="713" ht="15.75" customHeight="1"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</row>
    <row r="714" ht="15.75" customHeight="1"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</row>
    <row r="715" ht="15.75" customHeight="1"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</row>
    <row r="716" ht="15.75" customHeight="1"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</row>
    <row r="717" ht="15.75" customHeight="1"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</row>
    <row r="718" ht="15.75" customHeight="1"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</row>
    <row r="719" ht="15.75" customHeight="1"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</row>
    <row r="720" ht="15.75" customHeight="1"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</row>
    <row r="721" ht="15.75" customHeight="1"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</row>
    <row r="722" ht="15.75" customHeight="1"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</row>
    <row r="723" ht="15.75" customHeight="1"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</row>
    <row r="724" ht="15.75" customHeight="1"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</row>
    <row r="725" ht="15.75" customHeight="1"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</row>
    <row r="726" ht="15.75" customHeight="1"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</row>
    <row r="727" ht="15.75" customHeight="1"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</row>
    <row r="728" ht="15.75" customHeight="1"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</row>
    <row r="729" ht="15.75" customHeight="1"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</row>
    <row r="730" ht="15.75" customHeight="1"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</row>
    <row r="731" ht="15.75" customHeight="1"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</row>
    <row r="732" ht="15.75" customHeight="1"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</row>
    <row r="733" ht="15.75" customHeight="1"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</row>
    <row r="734" ht="15.75" customHeight="1"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</row>
    <row r="735" ht="15.75" customHeight="1"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</row>
    <row r="736" ht="15.75" customHeight="1"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</row>
    <row r="737" ht="15.75" customHeight="1"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</row>
    <row r="738" ht="15.75" customHeight="1"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</row>
    <row r="739" ht="15.75" customHeight="1"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</row>
    <row r="740" ht="15.75" customHeight="1"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</row>
    <row r="741" ht="15.75" customHeight="1"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</row>
    <row r="742" ht="15.75" customHeight="1"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</row>
    <row r="743" ht="15.75" customHeight="1"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</row>
    <row r="744" ht="15.75" customHeight="1"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</row>
    <row r="745" ht="15.75" customHeight="1"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</row>
    <row r="746" ht="15.75" customHeight="1"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</row>
    <row r="747" ht="15.75" customHeight="1"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</row>
    <row r="748" ht="15.75" customHeight="1"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</row>
    <row r="749" ht="15.75" customHeight="1"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</row>
    <row r="750" ht="15.75" customHeight="1"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</row>
    <row r="751" ht="15.75" customHeight="1"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</row>
    <row r="752" ht="15.75" customHeight="1"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</row>
    <row r="753" ht="15.75" customHeight="1"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</row>
    <row r="754" ht="15.75" customHeight="1"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</row>
    <row r="755" ht="15.75" customHeight="1"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</row>
    <row r="756" ht="15.75" customHeight="1"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</row>
    <row r="757" ht="15.75" customHeight="1"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</row>
    <row r="758" ht="15.75" customHeight="1"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</row>
    <row r="759" ht="15.75" customHeight="1"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</row>
    <row r="760" ht="15.75" customHeight="1"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</row>
    <row r="761" ht="15.75" customHeight="1"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</row>
    <row r="762" ht="15.75" customHeight="1"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</row>
    <row r="763" ht="15.75" customHeight="1"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</row>
    <row r="764" ht="15.75" customHeight="1"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</row>
    <row r="765" ht="15.75" customHeight="1"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</row>
    <row r="766" ht="15.75" customHeight="1"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</row>
    <row r="767" ht="15.75" customHeight="1"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</row>
    <row r="768" ht="15.75" customHeight="1"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</row>
    <row r="769" ht="15.75" customHeight="1"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</row>
    <row r="770" ht="15.75" customHeight="1"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</row>
    <row r="771" ht="15.75" customHeight="1"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</row>
    <row r="772" ht="15.75" customHeight="1"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</row>
    <row r="773" ht="15.75" customHeight="1"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</row>
    <row r="774" ht="15.75" customHeight="1"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</row>
    <row r="775" ht="15.75" customHeight="1"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</row>
    <row r="776" ht="15.75" customHeight="1"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</row>
    <row r="777" ht="15.75" customHeight="1"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</row>
    <row r="778" ht="15.75" customHeight="1"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</row>
    <row r="779" ht="15.75" customHeight="1"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</row>
    <row r="780" ht="15.75" customHeight="1"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</row>
    <row r="781" ht="15.75" customHeight="1"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</row>
    <row r="782" ht="15.75" customHeight="1"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</row>
    <row r="783" ht="15.75" customHeight="1"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</row>
    <row r="784" ht="15.75" customHeight="1"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</row>
    <row r="785" ht="15.75" customHeight="1"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</row>
    <row r="786" ht="15.75" customHeight="1"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</row>
    <row r="787" ht="15.75" customHeight="1"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</row>
    <row r="788" ht="15.75" customHeight="1"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</row>
    <row r="789" ht="15.75" customHeight="1"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</row>
    <row r="790" ht="15.75" customHeight="1"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</row>
    <row r="791" ht="15.75" customHeight="1"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</row>
    <row r="792" ht="15.75" customHeight="1"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</row>
    <row r="793" ht="15.75" customHeight="1"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</row>
    <row r="794" ht="15.75" customHeight="1"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</row>
    <row r="795" ht="15.75" customHeight="1"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</row>
    <row r="796" ht="15.75" customHeight="1"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</row>
    <row r="797" ht="15.75" customHeight="1"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</row>
    <row r="798" ht="15.75" customHeight="1"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</row>
    <row r="799" ht="15.75" customHeight="1"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</row>
    <row r="800" ht="15.75" customHeight="1"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</row>
    <row r="801" ht="15.75" customHeight="1"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</row>
    <row r="802" ht="15.75" customHeight="1"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</row>
    <row r="803" ht="15.75" customHeight="1"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</row>
    <row r="804" ht="15.75" customHeight="1"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</row>
    <row r="805" ht="15.75" customHeight="1"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</row>
    <row r="806" ht="15.75" customHeight="1"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</row>
    <row r="807" ht="15.75" customHeight="1"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</row>
    <row r="808" ht="15.75" customHeight="1"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</row>
    <row r="809" ht="15.75" customHeight="1"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</row>
    <row r="810" ht="15.75" customHeight="1"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</row>
    <row r="811" ht="15.75" customHeight="1"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</row>
    <row r="812" ht="15.75" customHeight="1"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</row>
    <row r="813" ht="15.75" customHeight="1"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</row>
    <row r="814" ht="15.75" customHeight="1"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</row>
    <row r="815" ht="15.75" customHeight="1"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</row>
    <row r="816" ht="15.75" customHeight="1"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</row>
    <row r="817" ht="15.75" customHeight="1"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</row>
    <row r="818" ht="15.75" customHeight="1"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</row>
    <row r="819" ht="15.75" customHeight="1"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</row>
    <row r="820" ht="15.75" customHeight="1"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</row>
    <row r="821" ht="15.75" customHeight="1"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</row>
    <row r="822" ht="15.75" customHeight="1"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</row>
    <row r="823" ht="15.75" customHeight="1"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</row>
    <row r="824" ht="15.75" customHeight="1"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</row>
    <row r="825" ht="15.75" customHeight="1"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</row>
    <row r="826" ht="15.75" customHeight="1"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</row>
    <row r="827" ht="15.75" customHeight="1"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</row>
    <row r="828" ht="15.75" customHeight="1"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</row>
    <row r="829" ht="15.75" customHeight="1"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</row>
    <row r="830" ht="15.75" customHeight="1"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</row>
    <row r="831" ht="15.75" customHeight="1"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</row>
    <row r="832" ht="15.75" customHeight="1"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</row>
    <row r="833" ht="15.75" customHeight="1"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</row>
    <row r="834" ht="15.75" customHeight="1"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</row>
    <row r="835" ht="15.75" customHeight="1"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</row>
    <row r="836" ht="15.75" customHeight="1"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</row>
    <row r="837" ht="15.75" customHeight="1"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</row>
    <row r="838" ht="15.75" customHeight="1"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</row>
    <row r="839" ht="15.75" customHeight="1"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</row>
    <row r="840" ht="15.75" customHeight="1"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</row>
    <row r="841" ht="15.75" customHeight="1"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</row>
    <row r="842" ht="15.75" customHeight="1"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</row>
    <row r="843" ht="15.75" customHeight="1"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</row>
    <row r="844" ht="15.75" customHeight="1"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</row>
    <row r="845" ht="15.75" customHeight="1"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</row>
    <row r="846" ht="15.75" customHeight="1"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</row>
    <row r="847" ht="15.75" customHeight="1"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</row>
    <row r="848" ht="15.75" customHeight="1"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</row>
    <row r="849" ht="15.75" customHeight="1"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</row>
    <row r="850" ht="15.75" customHeight="1"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</row>
    <row r="851" ht="15.75" customHeight="1"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</row>
    <row r="852" ht="15.75" customHeight="1"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</row>
    <row r="853" ht="15.75" customHeight="1"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</row>
    <row r="854" ht="15.75" customHeight="1"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</row>
    <row r="855" ht="15.75" customHeight="1"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</row>
    <row r="856" ht="15.75" customHeight="1"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</row>
    <row r="857" ht="15.75" customHeight="1"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</row>
    <row r="858" ht="15.75" customHeight="1"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</row>
    <row r="859" ht="15.75" customHeight="1"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</row>
    <row r="860" ht="15.75" customHeight="1"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</row>
    <row r="861" ht="15.75" customHeight="1"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</row>
    <row r="862" ht="15.75" customHeight="1"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</row>
    <row r="863" ht="15.75" customHeight="1"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</row>
    <row r="864" ht="15.75" customHeight="1"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</row>
    <row r="865" ht="15.75" customHeight="1"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</row>
    <row r="866" ht="15.75" customHeight="1"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</row>
    <row r="867" ht="15.75" customHeight="1"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</row>
    <row r="868" ht="15.75" customHeight="1"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</row>
    <row r="869" ht="15.75" customHeight="1"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</row>
    <row r="870" ht="15.75" customHeight="1"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</row>
    <row r="871" ht="15.75" customHeight="1"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</row>
    <row r="872" ht="15.75" customHeight="1"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</row>
    <row r="873" ht="15.75" customHeight="1"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</row>
    <row r="874" ht="15.75" customHeight="1"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</row>
    <row r="875" ht="15.75" customHeight="1"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</row>
    <row r="876" ht="15.75" customHeight="1"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</row>
    <row r="877" ht="15.75" customHeight="1"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</row>
    <row r="878" ht="15.75" customHeight="1"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</row>
    <row r="879" ht="15.75" customHeight="1"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</row>
    <row r="880" ht="15.75" customHeight="1"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</row>
    <row r="881" ht="15.75" customHeight="1"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</row>
    <row r="882" ht="15.75" customHeight="1"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</row>
    <row r="883" ht="15.75" customHeight="1"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</row>
    <row r="884" ht="15.75" customHeight="1"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</row>
    <row r="885" ht="15.75" customHeight="1"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</row>
    <row r="886" ht="15.75" customHeight="1"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</row>
    <row r="887" ht="15.75" customHeight="1"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</row>
    <row r="888" ht="15.75" customHeight="1"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</row>
    <row r="889" ht="15.75" customHeight="1"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</row>
    <row r="890" ht="15.75" customHeight="1"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</row>
    <row r="891" ht="15.75" customHeight="1"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</row>
    <row r="892" ht="15.75" customHeight="1"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</row>
    <row r="893" ht="15.75" customHeight="1"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</row>
    <row r="894" ht="15.75" customHeight="1"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</row>
    <row r="895" ht="15.75" customHeight="1"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</row>
    <row r="896" ht="15.75" customHeight="1"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</row>
    <row r="897" ht="15.75" customHeight="1"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</row>
    <row r="898" ht="15.75" customHeight="1"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</row>
    <row r="899" ht="15.75" customHeight="1"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</row>
    <row r="900" ht="15.75" customHeight="1"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</row>
    <row r="901" ht="15.75" customHeight="1"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</row>
    <row r="902" ht="15.75" customHeight="1"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</row>
    <row r="903" ht="15.75" customHeight="1"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</row>
    <row r="904" ht="15.75" customHeight="1"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</row>
    <row r="905" ht="15.75" customHeight="1"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</row>
    <row r="906" ht="15.75" customHeight="1"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</row>
    <row r="907" ht="15.75" customHeight="1"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</row>
    <row r="908" ht="15.75" customHeight="1"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</row>
    <row r="909" ht="15.75" customHeight="1"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</row>
    <row r="910" ht="15.75" customHeight="1"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</row>
    <row r="911" ht="15.75" customHeight="1"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</row>
    <row r="912" ht="15.75" customHeight="1"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</row>
    <row r="913" ht="15.75" customHeight="1"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</row>
    <row r="914" ht="15.75" customHeight="1"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</row>
    <row r="915" ht="15.75" customHeight="1"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</row>
    <row r="916" ht="15.75" customHeight="1"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</row>
    <row r="917" ht="15.75" customHeight="1"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</row>
    <row r="918" ht="15.75" customHeight="1"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</row>
    <row r="919" ht="15.75" customHeight="1"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</row>
    <row r="920" ht="15.75" customHeight="1"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</row>
    <row r="921" ht="15.75" customHeight="1"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</row>
    <row r="922" ht="15.75" customHeight="1"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</row>
    <row r="923" ht="15.75" customHeight="1"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</row>
    <row r="924" ht="15.75" customHeight="1"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</row>
    <row r="925" ht="15.75" customHeight="1"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</row>
    <row r="926" ht="15.75" customHeight="1"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</row>
    <row r="927" ht="15.75" customHeight="1"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</row>
    <row r="928" ht="15.75" customHeight="1"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</row>
    <row r="929" ht="15.75" customHeight="1"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</row>
    <row r="930" ht="15.75" customHeight="1"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</row>
    <row r="931" ht="15.75" customHeight="1"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</row>
    <row r="932" ht="15.75" customHeight="1"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</row>
    <row r="933" ht="15.75" customHeight="1"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</row>
    <row r="934" ht="15.75" customHeight="1"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</row>
    <row r="935" ht="15.75" customHeight="1"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</row>
    <row r="936" ht="15.75" customHeight="1"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</row>
    <row r="937" ht="15.75" customHeight="1"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</row>
    <row r="938" ht="15.75" customHeight="1"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</row>
    <row r="939" ht="15.75" customHeight="1"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</row>
    <row r="940" ht="15.75" customHeight="1"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</row>
    <row r="941" ht="15.75" customHeight="1"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</row>
    <row r="942" ht="15.75" customHeight="1"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</row>
    <row r="943" ht="15.75" customHeight="1"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</row>
    <row r="944" ht="15.75" customHeight="1"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</row>
    <row r="945" ht="15.75" customHeight="1"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</row>
    <row r="946" ht="15.75" customHeight="1"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</row>
    <row r="947" ht="15.75" customHeight="1"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</row>
    <row r="948" ht="15.75" customHeight="1"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</row>
    <row r="949" ht="15.75" customHeight="1"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</row>
    <row r="950" ht="15.75" customHeight="1"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</row>
    <row r="951" ht="15.75" customHeight="1"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</row>
    <row r="952" ht="15.75" customHeight="1"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</row>
    <row r="953" ht="15.75" customHeight="1"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</row>
    <row r="954" ht="15.75" customHeight="1"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</row>
    <row r="955" ht="15.75" customHeight="1"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</row>
    <row r="956" ht="15.75" customHeight="1"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</row>
    <row r="957" ht="15.75" customHeight="1"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</row>
    <row r="958" ht="15.75" customHeight="1"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</row>
    <row r="959" ht="15.75" customHeight="1"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</row>
    <row r="960" ht="15.75" customHeight="1"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</row>
    <row r="961" ht="15.75" customHeight="1"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</row>
    <row r="962" ht="15.75" customHeight="1"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</row>
    <row r="963" ht="15.75" customHeight="1"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</row>
    <row r="964" ht="15.75" customHeight="1"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</row>
    <row r="965" ht="15.75" customHeight="1"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</row>
    <row r="966" ht="15.75" customHeight="1"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</row>
    <row r="967" ht="15.75" customHeight="1"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</row>
    <row r="968" ht="15.75" customHeight="1"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</row>
    <row r="969" ht="15.75" customHeight="1"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</row>
    <row r="970" ht="15.75" customHeight="1"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</row>
    <row r="971" ht="15.75" customHeight="1"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</row>
    <row r="972" ht="15.75" customHeight="1"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</row>
    <row r="973" ht="15.75" customHeight="1"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</row>
    <row r="974" ht="15.75" customHeight="1"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</row>
    <row r="975" ht="15.75" customHeight="1"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</row>
    <row r="976" ht="15.75" customHeight="1"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</row>
    <row r="977" ht="15.75" customHeight="1"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</row>
    <row r="978" ht="15.75" customHeight="1"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</row>
    <row r="979" ht="15.75" customHeight="1"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</row>
    <row r="980" ht="15.75" customHeight="1"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</row>
    <row r="981" ht="15.75" customHeight="1"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</row>
    <row r="982" ht="15.75" customHeight="1"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</row>
    <row r="983" ht="15.75" customHeight="1"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</row>
    <row r="984" ht="15.75" customHeight="1"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</row>
    <row r="985" ht="15.75" customHeight="1"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</row>
    <row r="986" ht="15.75" customHeight="1"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</row>
    <row r="987" ht="15.75" customHeight="1"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</row>
    <row r="988" ht="15.75" customHeight="1"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</row>
    <row r="989" ht="15.75" customHeight="1"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</row>
    <row r="990" ht="15.75" customHeight="1"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</row>
    <row r="991" ht="15.75" customHeight="1"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</row>
    <row r="992" ht="15.75" customHeight="1"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</row>
    <row r="993" ht="15.75" customHeight="1"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</row>
    <row r="994" ht="15.75" customHeight="1"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</row>
    <row r="995" ht="15.75" customHeight="1"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</row>
    <row r="996" ht="15.75" customHeight="1"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</row>
    <row r="997" ht="15.75" customHeight="1"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</row>
    <row r="998" ht="15.75" customHeight="1"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</row>
    <row r="999" ht="15.75" customHeight="1"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</row>
    <row r="1000" ht="15.75" customHeight="1"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</row>
  </sheetData>
  <printOptions/>
  <pageMargins bottom="0.75" footer="0.0" header="0.0" left="0.7" right="0.7" top="0.75"/>
  <pageSetup orientation="landscape"/>
  <headerFooter>
    <oddHeader>&amp;LUniversity Level Data &amp;CTable 4B&amp;RFall Enrollment Summary</oddHeader>
    <oddFooter>&amp;LOffice of Institutional Research, UMass Boston</oddFooter>
  </headerFooter>
  <colBreaks count="1" manualBreakCount="1">
    <brk id="2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25.0"/>
    <col customWidth="1" min="2" max="2" width="8.71"/>
    <col customWidth="1" min="3" max="3" width="8.14"/>
    <col customWidth="1" min="4" max="4" width="10.0"/>
    <col customWidth="1" min="5" max="5" width="6.14"/>
    <col customWidth="1" min="6" max="6" width="7.86"/>
    <col customWidth="1" min="7" max="7" width="8.14"/>
    <col customWidth="1" min="8" max="8" width="9.14"/>
    <col customWidth="1" min="9" max="10" width="7.29"/>
    <col customWidth="1" min="11" max="11" width="7.57"/>
    <col customWidth="1" min="12" max="12" width="9.14"/>
    <col customWidth="1" min="13" max="13" width="7.43"/>
    <col customWidth="1" min="14" max="14" width="6.57"/>
    <col customWidth="1" min="15" max="15" width="8.0"/>
    <col customWidth="1" min="16" max="16" width="6.57"/>
    <col customWidth="1" min="17" max="17" width="7.0"/>
    <col customWidth="1" min="18" max="18" width="8.29"/>
    <col customWidth="1" min="19" max="19" width="9.14"/>
    <col customWidth="1" min="20" max="20" width="7.57"/>
    <col customWidth="1" min="21" max="21" width="6.29"/>
    <col customWidth="1" min="22" max="22" width="8.14"/>
    <col customWidth="1" min="23" max="23" width="9.14"/>
    <col customWidth="1" min="24" max="24" width="7.43"/>
    <col customWidth="1" min="25" max="25" width="7.29"/>
    <col customWidth="1" min="26" max="26" width="8.57"/>
    <col customWidth="1" min="27" max="27" width="9.14"/>
    <col customWidth="1" min="28" max="28" width="6.43"/>
    <col customWidth="1" min="29" max="30" width="7.71"/>
    <col customWidth="1" min="31" max="31" width="8.14"/>
    <col customWidth="1" min="32" max="32" width="7.14"/>
    <col customWidth="1" min="33" max="33" width="8.43"/>
    <col customWidth="1" min="34" max="34" width="9.14"/>
    <col customWidth="1" min="35" max="35" width="7.14"/>
    <col customWidth="1" min="36" max="36" width="7.57"/>
    <col customWidth="1" min="37" max="37" width="8.57"/>
    <col customWidth="1" min="38" max="39" width="9.14"/>
  </cols>
  <sheetData>
    <row r="1">
      <c r="A1" s="38"/>
      <c r="B1" s="36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>
      <c r="A2" s="38"/>
      <c r="B2" s="38" t="s">
        <v>44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>
      <c r="A3" s="45"/>
      <c r="B3" s="45"/>
      <c r="C3" s="45"/>
      <c r="D3" s="45"/>
      <c r="E3" s="45"/>
      <c r="F3" s="45"/>
      <c r="G3" s="45"/>
      <c r="H3" s="45"/>
      <c r="I3" s="45"/>
      <c r="J3" s="45"/>
      <c r="K3" s="59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>
      <c r="A4" s="31"/>
      <c r="B4" s="8" t="s">
        <v>2</v>
      </c>
      <c r="F4" s="8" t="s">
        <v>3</v>
      </c>
      <c r="J4" s="8" t="s">
        <v>4</v>
      </c>
      <c r="N4" s="8" t="s">
        <v>5</v>
      </c>
      <c r="Q4" s="8" t="s">
        <v>6</v>
      </c>
      <c r="U4" s="8" t="s">
        <v>7</v>
      </c>
      <c r="Y4" s="8" t="s">
        <v>8</v>
      </c>
      <c r="AC4" s="8" t="s">
        <v>9</v>
      </c>
      <c r="AF4" s="8" t="s">
        <v>10</v>
      </c>
      <c r="AJ4" s="8" t="s">
        <v>11</v>
      </c>
    </row>
    <row r="5">
      <c r="A5" s="31"/>
      <c r="B5" s="48" t="s">
        <v>39</v>
      </c>
      <c r="C5" s="48" t="s">
        <v>40</v>
      </c>
      <c r="D5" s="37" t="s">
        <v>17</v>
      </c>
      <c r="E5" s="48" t="s">
        <v>11</v>
      </c>
      <c r="F5" s="48" t="s">
        <v>39</v>
      </c>
      <c r="G5" s="48" t="s">
        <v>40</v>
      </c>
      <c r="H5" s="37" t="s">
        <v>17</v>
      </c>
      <c r="I5" s="48" t="s">
        <v>11</v>
      </c>
      <c r="J5" s="48" t="s">
        <v>39</v>
      </c>
      <c r="K5" s="48" t="s">
        <v>40</v>
      </c>
      <c r="L5" s="37" t="s">
        <v>17</v>
      </c>
      <c r="M5" s="48" t="s">
        <v>11</v>
      </c>
      <c r="N5" s="48" t="s">
        <v>39</v>
      </c>
      <c r="O5" s="48" t="s">
        <v>40</v>
      </c>
      <c r="P5" s="48" t="s">
        <v>11</v>
      </c>
      <c r="Q5" s="48" t="s">
        <v>39</v>
      </c>
      <c r="R5" s="48" t="s">
        <v>40</v>
      </c>
      <c r="S5" s="37" t="s">
        <v>17</v>
      </c>
      <c r="T5" s="48" t="s">
        <v>11</v>
      </c>
      <c r="U5" s="48" t="s">
        <v>39</v>
      </c>
      <c r="V5" s="48" t="s">
        <v>40</v>
      </c>
      <c r="W5" s="37" t="s">
        <v>17</v>
      </c>
      <c r="X5" s="48" t="s">
        <v>11</v>
      </c>
      <c r="Y5" s="48" t="s">
        <v>39</v>
      </c>
      <c r="Z5" s="48" t="s">
        <v>40</v>
      </c>
      <c r="AA5" s="37" t="s">
        <v>17</v>
      </c>
      <c r="AB5" s="48" t="s">
        <v>11</v>
      </c>
      <c r="AC5" s="48" t="s">
        <v>39</v>
      </c>
      <c r="AD5" s="48" t="s">
        <v>40</v>
      </c>
      <c r="AE5" s="48" t="s">
        <v>11</v>
      </c>
      <c r="AF5" s="48" t="s">
        <v>39</v>
      </c>
      <c r="AG5" s="48" t="s">
        <v>40</v>
      </c>
      <c r="AH5" s="37" t="s">
        <v>17</v>
      </c>
      <c r="AI5" s="48" t="s">
        <v>11</v>
      </c>
      <c r="AJ5" s="48" t="s">
        <v>39</v>
      </c>
      <c r="AK5" s="48" t="s">
        <v>40</v>
      </c>
      <c r="AL5" s="37" t="s">
        <v>17</v>
      </c>
      <c r="AM5" s="48" t="s">
        <v>11</v>
      </c>
    </row>
    <row r="6">
      <c r="A6" s="10" t="s">
        <v>18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>
      <c r="A7" s="10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</row>
    <row r="8">
      <c r="A8" s="25" t="s">
        <v>20</v>
      </c>
      <c r="B8" s="29">
        <v>2.0</v>
      </c>
      <c r="C8" s="29">
        <v>0.0</v>
      </c>
      <c r="D8" s="29">
        <v>0.0</v>
      </c>
      <c r="E8" s="29">
        <f t="shared" ref="E8:E15" si="1">SUM(B8:D8)</f>
        <v>2</v>
      </c>
      <c r="F8" s="29">
        <v>144.0</v>
      </c>
      <c r="G8" s="29">
        <v>181.0</v>
      </c>
      <c r="H8" s="29">
        <v>0.0</v>
      </c>
      <c r="I8" s="29">
        <f t="shared" ref="I8:I15" si="2">SUM(F8:H8)</f>
        <v>325</v>
      </c>
      <c r="J8" s="29">
        <v>94.0</v>
      </c>
      <c r="K8" s="29">
        <v>219.0</v>
      </c>
      <c r="L8" s="29">
        <v>0.0</v>
      </c>
      <c r="M8" s="29">
        <f t="shared" ref="M8:M15" si="3">SUM(J8:L8)</f>
        <v>313</v>
      </c>
      <c r="N8" s="29">
        <v>0.0</v>
      </c>
      <c r="O8" s="29">
        <v>1.0</v>
      </c>
      <c r="P8" s="29">
        <f t="shared" ref="P8:P15" si="4">SUM(N8:O8)</f>
        <v>1</v>
      </c>
      <c r="Q8" s="29">
        <v>158.0</v>
      </c>
      <c r="R8" s="29">
        <v>253.0</v>
      </c>
      <c r="S8" s="29">
        <v>1.0</v>
      </c>
      <c r="T8" s="29">
        <f t="shared" ref="T8:T15" si="5">SUM(Q8:S8)</f>
        <v>412</v>
      </c>
      <c r="U8" s="29">
        <v>108.0</v>
      </c>
      <c r="V8" s="29">
        <v>60.0</v>
      </c>
      <c r="W8" s="29">
        <v>0.0</v>
      </c>
      <c r="X8" s="29">
        <f t="shared" ref="X8:X15" si="6">SUM(U8:W8)</f>
        <v>168</v>
      </c>
      <c r="Y8" s="29">
        <v>36.0</v>
      </c>
      <c r="Z8" s="29">
        <v>50.0</v>
      </c>
      <c r="AA8" s="29">
        <v>0.0</v>
      </c>
      <c r="AB8" s="29">
        <f t="shared" ref="AB8:AB15" si="7">SUM(Y8:AA8)</f>
        <v>86</v>
      </c>
      <c r="AC8" s="29">
        <v>23.0</v>
      </c>
      <c r="AD8" s="29">
        <v>50.0</v>
      </c>
      <c r="AE8" s="29">
        <f t="shared" ref="AE8:AE15" si="8">SUM(AC8:AD8)</f>
        <v>73</v>
      </c>
      <c r="AF8" s="29">
        <v>297.0</v>
      </c>
      <c r="AG8" s="29">
        <v>404.0</v>
      </c>
      <c r="AH8" s="29">
        <v>0.0</v>
      </c>
      <c r="AI8" s="29">
        <f t="shared" ref="AI8:AI15" si="9">SUM(AF8:AH8)</f>
        <v>701</v>
      </c>
      <c r="AJ8" s="29">
        <v>862.0</v>
      </c>
      <c r="AK8" s="15">
        <v>1218.0</v>
      </c>
      <c r="AL8" s="29">
        <v>1.0</v>
      </c>
      <c r="AM8" s="15">
        <f t="shared" ref="AM8:AM15" si="10">SUM(AJ8:AL8)</f>
        <v>2081</v>
      </c>
    </row>
    <row r="9">
      <c r="A9" s="25" t="s">
        <v>21</v>
      </c>
      <c r="B9" s="29">
        <v>2.0</v>
      </c>
      <c r="C9" s="29">
        <v>1.0</v>
      </c>
      <c r="D9" s="29">
        <v>0.0</v>
      </c>
      <c r="E9" s="29">
        <f t="shared" si="1"/>
        <v>3</v>
      </c>
      <c r="F9" s="29">
        <v>118.0</v>
      </c>
      <c r="G9" s="29">
        <v>78.0</v>
      </c>
      <c r="H9" s="29">
        <v>0.0</v>
      </c>
      <c r="I9" s="29">
        <f t="shared" si="2"/>
        <v>196</v>
      </c>
      <c r="J9" s="29">
        <v>83.0</v>
      </c>
      <c r="K9" s="29">
        <v>115.0</v>
      </c>
      <c r="L9" s="29">
        <v>0.0</v>
      </c>
      <c r="M9" s="29">
        <f t="shared" si="3"/>
        <v>198</v>
      </c>
      <c r="N9" s="29">
        <v>0.0</v>
      </c>
      <c r="O9" s="29">
        <v>0.0</v>
      </c>
      <c r="P9" s="29">
        <f t="shared" si="4"/>
        <v>0</v>
      </c>
      <c r="Q9" s="29">
        <v>86.0</v>
      </c>
      <c r="R9" s="29">
        <v>140.0</v>
      </c>
      <c r="S9" s="29">
        <v>0.0</v>
      </c>
      <c r="T9" s="29">
        <f t="shared" si="5"/>
        <v>226</v>
      </c>
      <c r="U9" s="29">
        <v>141.0</v>
      </c>
      <c r="V9" s="29">
        <v>71.0</v>
      </c>
      <c r="W9" s="29">
        <v>0.0</v>
      </c>
      <c r="X9" s="29">
        <f t="shared" si="6"/>
        <v>212</v>
      </c>
      <c r="Y9" s="29">
        <v>23.0</v>
      </c>
      <c r="Z9" s="29">
        <v>19.0</v>
      </c>
      <c r="AA9" s="29">
        <v>0.0</v>
      </c>
      <c r="AB9" s="29">
        <f t="shared" si="7"/>
        <v>42</v>
      </c>
      <c r="AC9" s="29">
        <v>17.0</v>
      </c>
      <c r="AD9" s="29">
        <v>23.0</v>
      </c>
      <c r="AE9" s="29">
        <f t="shared" si="8"/>
        <v>40</v>
      </c>
      <c r="AF9" s="29">
        <v>187.0</v>
      </c>
      <c r="AG9" s="29">
        <v>161.0</v>
      </c>
      <c r="AH9" s="29">
        <v>0.0</v>
      </c>
      <c r="AI9" s="29">
        <f t="shared" si="9"/>
        <v>348</v>
      </c>
      <c r="AJ9" s="29">
        <v>657.0</v>
      </c>
      <c r="AK9" s="29">
        <v>608.0</v>
      </c>
      <c r="AL9" s="29">
        <v>0.0</v>
      </c>
      <c r="AM9" s="15">
        <f t="shared" si="10"/>
        <v>1265</v>
      </c>
    </row>
    <row r="10">
      <c r="A10" s="25" t="s">
        <v>22</v>
      </c>
      <c r="B10" s="29">
        <v>1.0</v>
      </c>
      <c r="C10" s="29">
        <v>1.0</v>
      </c>
      <c r="D10" s="29">
        <v>0.0</v>
      </c>
      <c r="E10" s="29">
        <f t="shared" si="1"/>
        <v>2</v>
      </c>
      <c r="F10" s="29">
        <v>174.0</v>
      </c>
      <c r="G10" s="29">
        <v>187.0</v>
      </c>
      <c r="H10" s="29">
        <v>0.0</v>
      </c>
      <c r="I10" s="29">
        <f t="shared" si="2"/>
        <v>361</v>
      </c>
      <c r="J10" s="29">
        <v>119.0</v>
      </c>
      <c r="K10" s="29">
        <v>266.0</v>
      </c>
      <c r="L10" s="29">
        <v>0.0</v>
      </c>
      <c r="M10" s="29">
        <f t="shared" si="3"/>
        <v>385</v>
      </c>
      <c r="N10" s="29">
        <v>0.0</v>
      </c>
      <c r="O10" s="29">
        <v>1.0</v>
      </c>
      <c r="P10" s="29">
        <f t="shared" si="4"/>
        <v>1</v>
      </c>
      <c r="Q10" s="29">
        <v>124.0</v>
      </c>
      <c r="R10" s="29">
        <v>257.0</v>
      </c>
      <c r="S10" s="29">
        <v>1.0</v>
      </c>
      <c r="T10" s="29">
        <f t="shared" si="5"/>
        <v>382</v>
      </c>
      <c r="U10" s="29">
        <v>167.0</v>
      </c>
      <c r="V10" s="29">
        <v>105.0</v>
      </c>
      <c r="W10" s="29">
        <v>0.0</v>
      </c>
      <c r="X10" s="29">
        <f t="shared" si="6"/>
        <v>272</v>
      </c>
      <c r="Y10" s="29">
        <v>33.0</v>
      </c>
      <c r="Z10" s="29">
        <v>43.0</v>
      </c>
      <c r="AA10" s="29">
        <v>0.0</v>
      </c>
      <c r="AB10" s="29">
        <f t="shared" si="7"/>
        <v>76</v>
      </c>
      <c r="AC10" s="29">
        <v>27.0</v>
      </c>
      <c r="AD10" s="29">
        <v>56.0</v>
      </c>
      <c r="AE10" s="29">
        <f t="shared" si="8"/>
        <v>83</v>
      </c>
      <c r="AF10" s="29">
        <v>331.0</v>
      </c>
      <c r="AG10" s="29">
        <v>470.0</v>
      </c>
      <c r="AH10" s="29">
        <v>1.0</v>
      </c>
      <c r="AI10" s="29">
        <f t="shared" si="9"/>
        <v>802</v>
      </c>
      <c r="AJ10" s="29">
        <v>976.0</v>
      </c>
      <c r="AK10" s="15">
        <v>1386.0</v>
      </c>
      <c r="AL10" s="29">
        <v>2.0</v>
      </c>
      <c r="AM10" s="15">
        <f t="shared" si="10"/>
        <v>2364</v>
      </c>
    </row>
    <row r="11">
      <c r="A11" s="25" t="s">
        <v>23</v>
      </c>
      <c r="B11" s="29">
        <v>2.0</v>
      </c>
      <c r="C11" s="29">
        <v>1.0</v>
      </c>
      <c r="D11" s="29">
        <v>0.0</v>
      </c>
      <c r="E11" s="29">
        <f t="shared" si="1"/>
        <v>3</v>
      </c>
      <c r="F11" s="29">
        <v>167.0</v>
      </c>
      <c r="G11" s="29">
        <v>190.0</v>
      </c>
      <c r="H11" s="29">
        <v>0.0</v>
      </c>
      <c r="I11" s="29">
        <f t="shared" si="2"/>
        <v>357</v>
      </c>
      <c r="J11" s="29">
        <v>145.0</v>
      </c>
      <c r="K11" s="29">
        <v>228.0</v>
      </c>
      <c r="L11" s="29">
        <v>0.0</v>
      </c>
      <c r="M11" s="29">
        <f t="shared" si="3"/>
        <v>373</v>
      </c>
      <c r="N11" s="29">
        <v>0.0</v>
      </c>
      <c r="O11" s="29">
        <v>0.0</v>
      </c>
      <c r="P11" s="29">
        <f t="shared" si="4"/>
        <v>0</v>
      </c>
      <c r="Q11" s="29">
        <v>154.0</v>
      </c>
      <c r="R11" s="29">
        <v>254.0</v>
      </c>
      <c r="S11" s="29">
        <v>0.0</v>
      </c>
      <c r="T11" s="29">
        <f t="shared" si="5"/>
        <v>408</v>
      </c>
      <c r="U11" s="29">
        <v>152.0</v>
      </c>
      <c r="V11" s="29">
        <v>100.0</v>
      </c>
      <c r="W11" s="29">
        <v>0.0</v>
      </c>
      <c r="X11" s="29">
        <f t="shared" si="6"/>
        <v>252</v>
      </c>
      <c r="Y11" s="29">
        <v>39.0</v>
      </c>
      <c r="Z11" s="29">
        <v>41.0</v>
      </c>
      <c r="AA11" s="29">
        <v>2.0</v>
      </c>
      <c r="AB11" s="29">
        <f t="shared" si="7"/>
        <v>82</v>
      </c>
      <c r="AC11" s="29">
        <v>30.0</v>
      </c>
      <c r="AD11" s="29">
        <v>43.0</v>
      </c>
      <c r="AE11" s="29">
        <f t="shared" si="8"/>
        <v>73</v>
      </c>
      <c r="AF11" s="29">
        <v>351.0</v>
      </c>
      <c r="AG11" s="29">
        <v>431.0</v>
      </c>
      <c r="AH11" s="29">
        <v>1.0</v>
      </c>
      <c r="AI11" s="29">
        <f t="shared" si="9"/>
        <v>783</v>
      </c>
      <c r="AJ11" s="15">
        <v>1040.0</v>
      </c>
      <c r="AK11" s="15">
        <v>1288.0</v>
      </c>
      <c r="AL11" s="29">
        <v>3.0</v>
      </c>
      <c r="AM11" s="15">
        <f t="shared" si="10"/>
        <v>2331</v>
      </c>
    </row>
    <row r="12">
      <c r="A12" s="25" t="s">
        <v>24</v>
      </c>
      <c r="B12" s="29">
        <v>2.0</v>
      </c>
      <c r="C12" s="29">
        <v>0.0</v>
      </c>
      <c r="D12" s="29">
        <v>0.0</v>
      </c>
      <c r="E12" s="29">
        <f t="shared" si="1"/>
        <v>2</v>
      </c>
      <c r="F12" s="29">
        <v>121.0</v>
      </c>
      <c r="G12" s="29">
        <v>134.0</v>
      </c>
      <c r="H12" s="29">
        <v>0.0</v>
      </c>
      <c r="I12" s="29">
        <f t="shared" si="2"/>
        <v>255</v>
      </c>
      <c r="J12" s="29">
        <v>108.0</v>
      </c>
      <c r="K12" s="29">
        <v>184.0</v>
      </c>
      <c r="L12" s="29">
        <v>2.0</v>
      </c>
      <c r="M12" s="29">
        <f t="shared" si="3"/>
        <v>294</v>
      </c>
      <c r="N12" s="29">
        <v>0.0</v>
      </c>
      <c r="O12" s="29">
        <v>1.0</v>
      </c>
      <c r="P12" s="29">
        <f t="shared" si="4"/>
        <v>1</v>
      </c>
      <c r="Q12" s="29">
        <v>88.0</v>
      </c>
      <c r="R12" s="29">
        <v>142.0</v>
      </c>
      <c r="S12" s="29">
        <v>0.0</v>
      </c>
      <c r="T12" s="29">
        <f t="shared" si="5"/>
        <v>230</v>
      </c>
      <c r="U12" s="29">
        <v>141.0</v>
      </c>
      <c r="V12" s="29">
        <v>87.0</v>
      </c>
      <c r="W12" s="29">
        <v>2.0</v>
      </c>
      <c r="X12" s="29">
        <f t="shared" si="6"/>
        <v>230</v>
      </c>
      <c r="Y12" s="29">
        <v>30.0</v>
      </c>
      <c r="Z12" s="29">
        <v>43.0</v>
      </c>
      <c r="AA12" s="29">
        <v>2.0</v>
      </c>
      <c r="AB12" s="29">
        <f t="shared" si="7"/>
        <v>75</v>
      </c>
      <c r="AC12" s="29">
        <v>16.0</v>
      </c>
      <c r="AD12" s="29">
        <v>35.0</v>
      </c>
      <c r="AE12" s="29">
        <f t="shared" si="8"/>
        <v>51</v>
      </c>
      <c r="AF12" s="29">
        <v>332.0</v>
      </c>
      <c r="AG12" s="29">
        <v>377.0</v>
      </c>
      <c r="AH12" s="29">
        <v>0.0</v>
      </c>
      <c r="AI12" s="29">
        <f t="shared" si="9"/>
        <v>709</v>
      </c>
      <c r="AJ12" s="29">
        <v>838.0</v>
      </c>
      <c r="AK12" s="15">
        <v>1003.0</v>
      </c>
      <c r="AL12" s="29">
        <v>6.0</v>
      </c>
      <c r="AM12" s="15">
        <f t="shared" si="10"/>
        <v>1847</v>
      </c>
    </row>
    <row r="13">
      <c r="A13" s="25" t="s">
        <v>43</v>
      </c>
      <c r="B13" s="29">
        <v>0.0</v>
      </c>
      <c r="C13" s="29">
        <v>0.0</v>
      </c>
      <c r="D13" s="29">
        <v>0.0</v>
      </c>
      <c r="E13" s="29">
        <f t="shared" si="1"/>
        <v>0</v>
      </c>
      <c r="F13" s="29">
        <v>0.0</v>
      </c>
      <c r="G13" s="29">
        <v>0.0</v>
      </c>
      <c r="H13" s="29">
        <v>0.0</v>
      </c>
      <c r="I13" s="29">
        <f t="shared" si="2"/>
        <v>0</v>
      </c>
      <c r="J13" s="29">
        <v>0.0</v>
      </c>
      <c r="K13" s="29">
        <v>0.0</v>
      </c>
      <c r="L13" s="29">
        <v>0.0</v>
      </c>
      <c r="M13" s="29">
        <f t="shared" si="3"/>
        <v>0</v>
      </c>
      <c r="N13" s="29">
        <v>0.0</v>
      </c>
      <c r="O13" s="29">
        <v>0.0</v>
      </c>
      <c r="P13" s="29">
        <f t="shared" si="4"/>
        <v>0</v>
      </c>
      <c r="Q13" s="29">
        <v>1.0</v>
      </c>
      <c r="R13" s="29">
        <v>0.0</v>
      </c>
      <c r="S13" s="29">
        <v>0.0</v>
      </c>
      <c r="T13" s="29">
        <f t="shared" si="5"/>
        <v>1</v>
      </c>
      <c r="U13" s="29">
        <v>0.0</v>
      </c>
      <c r="V13" s="29">
        <v>0.0</v>
      </c>
      <c r="W13" s="29">
        <v>0.0</v>
      </c>
      <c r="X13" s="29">
        <f t="shared" si="6"/>
        <v>0</v>
      </c>
      <c r="Y13" s="29">
        <v>0.0</v>
      </c>
      <c r="Z13" s="29">
        <v>0.0</v>
      </c>
      <c r="AA13" s="29">
        <v>0.0</v>
      </c>
      <c r="AB13" s="29">
        <f t="shared" si="7"/>
        <v>0</v>
      </c>
      <c r="AC13" s="29">
        <v>0.0</v>
      </c>
      <c r="AD13" s="29">
        <v>0.0</v>
      </c>
      <c r="AE13" s="29">
        <f t="shared" si="8"/>
        <v>0</v>
      </c>
      <c r="AF13" s="29">
        <v>0.0</v>
      </c>
      <c r="AG13" s="29">
        <v>0.0</v>
      </c>
      <c r="AH13" s="29">
        <v>0.0</v>
      </c>
      <c r="AI13" s="29">
        <f t="shared" si="9"/>
        <v>0</v>
      </c>
      <c r="AJ13" s="29">
        <v>1.0</v>
      </c>
      <c r="AK13" s="29">
        <v>0.0</v>
      </c>
      <c r="AL13" s="29">
        <v>0.0</v>
      </c>
      <c r="AM13" s="29">
        <f t="shared" si="10"/>
        <v>1</v>
      </c>
    </row>
    <row r="14">
      <c r="A14" s="25" t="s">
        <v>33</v>
      </c>
      <c r="B14" s="29">
        <v>0.0</v>
      </c>
      <c r="C14" s="29">
        <v>0.0</v>
      </c>
      <c r="D14" s="29">
        <v>0.0</v>
      </c>
      <c r="E14" s="29">
        <f t="shared" si="1"/>
        <v>0</v>
      </c>
      <c r="F14" s="29">
        <v>0.0</v>
      </c>
      <c r="G14" s="29">
        <v>0.0</v>
      </c>
      <c r="H14" s="29">
        <v>0.0</v>
      </c>
      <c r="I14" s="29">
        <f t="shared" si="2"/>
        <v>0</v>
      </c>
      <c r="J14" s="29">
        <v>0.0</v>
      </c>
      <c r="K14" s="29">
        <v>0.0</v>
      </c>
      <c r="L14" s="29">
        <v>0.0</v>
      </c>
      <c r="M14" s="29">
        <f t="shared" si="3"/>
        <v>0</v>
      </c>
      <c r="N14" s="29">
        <v>0.0</v>
      </c>
      <c r="O14" s="29">
        <v>0.0</v>
      </c>
      <c r="P14" s="29">
        <f t="shared" si="4"/>
        <v>0</v>
      </c>
      <c r="Q14" s="29">
        <v>0.0</v>
      </c>
      <c r="R14" s="29">
        <v>0.0</v>
      </c>
      <c r="S14" s="29">
        <v>0.0</v>
      </c>
      <c r="T14" s="29">
        <f t="shared" si="5"/>
        <v>0</v>
      </c>
      <c r="U14" s="29">
        <v>0.0</v>
      </c>
      <c r="V14" s="29">
        <v>0.0</v>
      </c>
      <c r="W14" s="29">
        <v>0.0</v>
      </c>
      <c r="X14" s="29">
        <f t="shared" si="6"/>
        <v>0</v>
      </c>
      <c r="Y14" s="29">
        <v>1.0</v>
      </c>
      <c r="Z14" s="29">
        <v>0.0</v>
      </c>
      <c r="AA14" s="29">
        <v>0.0</v>
      </c>
      <c r="AB14" s="29">
        <f t="shared" si="7"/>
        <v>1</v>
      </c>
      <c r="AC14" s="29">
        <v>0.0</v>
      </c>
      <c r="AD14" s="29">
        <v>0.0</v>
      </c>
      <c r="AE14" s="29">
        <f t="shared" si="8"/>
        <v>0</v>
      </c>
      <c r="AF14" s="29">
        <v>0.0</v>
      </c>
      <c r="AG14" s="29">
        <v>0.0</v>
      </c>
      <c r="AH14" s="29">
        <v>0.0</v>
      </c>
      <c r="AI14" s="29">
        <f t="shared" si="9"/>
        <v>0</v>
      </c>
      <c r="AJ14" s="29">
        <v>1.0</v>
      </c>
      <c r="AK14" s="29">
        <v>0.0</v>
      </c>
      <c r="AL14" s="29">
        <v>0.0</v>
      </c>
      <c r="AM14" s="29">
        <f t="shared" si="10"/>
        <v>1</v>
      </c>
    </row>
    <row r="15">
      <c r="A15" s="26" t="s">
        <v>26</v>
      </c>
      <c r="B15" s="39">
        <v>0.0</v>
      </c>
      <c r="C15" s="39">
        <v>0.0</v>
      </c>
      <c r="D15" s="39">
        <v>0.0</v>
      </c>
      <c r="E15" s="39">
        <f t="shared" si="1"/>
        <v>0</v>
      </c>
      <c r="F15" s="39">
        <v>3.0</v>
      </c>
      <c r="G15" s="39">
        <v>0.0</v>
      </c>
      <c r="H15" s="39">
        <v>0.0</v>
      </c>
      <c r="I15" s="39">
        <f t="shared" si="2"/>
        <v>3</v>
      </c>
      <c r="J15" s="39">
        <v>10.0</v>
      </c>
      <c r="K15" s="39">
        <v>5.0</v>
      </c>
      <c r="L15" s="39">
        <v>0.0</v>
      </c>
      <c r="M15" s="39">
        <f t="shared" si="3"/>
        <v>15</v>
      </c>
      <c r="N15" s="39">
        <v>0.0</v>
      </c>
      <c r="O15" s="39">
        <v>0.0</v>
      </c>
      <c r="P15" s="39">
        <f t="shared" si="4"/>
        <v>0</v>
      </c>
      <c r="Q15" s="39">
        <v>4.0</v>
      </c>
      <c r="R15" s="39">
        <v>3.0</v>
      </c>
      <c r="S15" s="39">
        <v>0.0</v>
      </c>
      <c r="T15" s="39">
        <f t="shared" si="5"/>
        <v>7</v>
      </c>
      <c r="U15" s="39">
        <v>13.0</v>
      </c>
      <c r="V15" s="39">
        <v>26.0</v>
      </c>
      <c r="W15" s="39">
        <v>4.0</v>
      </c>
      <c r="X15" s="39">
        <f t="shared" si="6"/>
        <v>43</v>
      </c>
      <c r="Y15" s="39">
        <v>5.0</v>
      </c>
      <c r="Z15" s="39">
        <v>9.0</v>
      </c>
      <c r="AA15" s="39">
        <v>0.0</v>
      </c>
      <c r="AB15" s="39">
        <f t="shared" si="7"/>
        <v>14</v>
      </c>
      <c r="AC15" s="39">
        <v>1.0</v>
      </c>
      <c r="AD15" s="39">
        <v>1.0</v>
      </c>
      <c r="AE15" s="39">
        <f t="shared" si="8"/>
        <v>2</v>
      </c>
      <c r="AF15" s="39">
        <v>11.0</v>
      </c>
      <c r="AG15" s="39">
        <v>10.0</v>
      </c>
      <c r="AH15" s="39">
        <v>0.0</v>
      </c>
      <c r="AI15" s="39">
        <f t="shared" si="9"/>
        <v>21</v>
      </c>
      <c r="AJ15" s="39">
        <v>47.0</v>
      </c>
      <c r="AK15" s="39">
        <v>54.0</v>
      </c>
      <c r="AL15" s="39">
        <v>4.0</v>
      </c>
      <c r="AM15" s="39">
        <f t="shared" si="10"/>
        <v>105</v>
      </c>
    </row>
    <row r="16">
      <c r="A16" s="60" t="s">
        <v>27</v>
      </c>
      <c r="B16" s="29"/>
      <c r="C16" s="29"/>
      <c r="D16" s="29"/>
      <c r="E16" s="43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>
      <c r="A17" s="25" t="s">
        <v>28</v>
      </c>
      <c r="B17" s="29">
        <v>0.0</v>
      </c>
      <c r="C17" s="29">
        <v>2.0</v>
      </c>
      <c r="D17" s="29">
        <v>0.0</v>
      </c>
      <c r="E17" s="29">
        <f t="shared" ref="E17:E20" si="11">SUM(B17:D17)</f>
        <v>2</v>
      </c>
      <c r="F17" s="29">
        <v>15.0</v>
      </c>
      <c r="G17" s="29">
        <v>22.0</v>
      </c>
      <c r="H17" s="29">
        <v>0.0</v>
      </c>
      <c r="I17" s="29">
        <f t="shared" ref="I17:I20" si="12">SUM(F17:H17)</f>
        <v>37</v>
      </c>
      <c r="J17" s="29">
        <v>17.0</v>
      </c>
      <c r="K17" s="29">
        <v>28.0</v>
      </c>
      <c r="L17" s="29">
        <v>0.0</v>
      </c>
      <c r="M17" s="29">
        <f t="shared" ref="M17:M20" si="13">SUM(J17:L17)</f>
        <v>45</v>
      </c>
      <c r="N17" s="29">
        <v>0.0</v>
      </c>
      <c r="O17" s="29">
        <v>0.0</v>
      </c>
      <c r="P17" s="29">
        <v>0.0</v>
      </c>
      <c r="Q17" s="29">
        <v>9.0</v>
      </c>
      <c r="R17" s="29">
        <v>28.0</v>
      </c>
      <c r="S17" s="29">
        <v>0.0</v>
      </c>
      <c r="T17" s="29">
        <f t="shared" ref="T17:T19" si="14">SUM(Q17:S17)</f>
        <v>37</v>
      </c>
      <c r="U17" s="29">
        <v>61.0</v>
      </c>
      <c r="V17" s="29">
        <v>54.0</v>
      </c>
      <c r="W17" s="29">
        <v>0.0</v>
      </c>
      <c r="X17" s="29">
        <f t="shared" ref="X17:X19" si="15">SUM(U17:W17)</f>
        <v>115</v>
      </c>
      <c r="Y17" s="29">
        <v>3.0</v>
      </c>
      <c r="Z17" s="29">
        <v>10.0</v>
      </c>
      <c r="AA17" s="29">
        <v>0.0</v>
      </c>
      <c r="AB17" s="29">
        <f t="shared" ref="AB17:AB19" si="16">SUM(Y17:AA17)</f>
        <v>13</v>
      </c>
      <c r="AC17" s="29">
        <v>8.0</v>
      </c>
      <c r="AD17" s="29">
        <v>13.0</v>
      </c>
      <c r="AE17" s="29">
        <f t="shared" ref="AE17:AE19" si="17">SUM(AC17:AD17)</f>
        <v>21</v>
      </c>
      <c r="AF17" s="29">
        <v>84.0</v>
      </c>
      <c r="AG17" s="29">
        <v>153.0</v>
      </c>
      <c r="AH17" s="29">
        <v>0.0</v>
      </c>
      <c r="AI17" s="29">
        <f t="shared" ref="AI17:AI19" si="18">SUM(AF17:AH17)</f>
        <v>237</v>
      </c>
      <c r="AJ17" s="29">
        <v>197.0</v>
      </c>
      <c r="AK17" s="29">
        <v>310.0</v>
      </c>
      <c r="AL17" s="29">
        <v>0.0</v>
      </c>
      <c r="AM17" s="29">
        <f t="shared" ref="AM17:AM19" si="19">SUM(AJ17:AL17)</f>
        <v>507</v>
      </c>
    </row>
    <row r="18">
      <c r="A18" s="25" t="s">
        <v>29</v>
      </c>
      <c r="B18" s="29">
        <v>1.0</v>
      </c>
      <c r="C18" s="29">
        <v>2.0</v>
      </c>
      <c r="D18" s="29">
        <v>0.0</v>
      </c>
      <c r="E18" s="29">
        <f t="shared" si="11"/>
        <v>3</v>
      </c>
      <c r="F18" s="29">
        <v>17.0</v>
      </c>
      <c r="G18" s="29">
        <v>25.0</v>
      </c>
      <c r="H18" s="29">
        <v>0.0</v>
      </c>
      <c r="I18" s="29">
        <f t="shared" si="12"/>
        <v>42</v>
      </c>
      <c r="J18" s="29">
        <v>12.0</v>
      </c>
      <c r="K18" s="29">
        <v>34.0</v>
      </c>
      <c r="L18" s="29">
        <v>0.0</v>
      </c>
      <c r="M18" s="29">
        <f t="shared" si="13"/>
        <v>46</v>
      </c>
      <c r="N18" s="29">
        <v>0.0</v>
      </c>
      <c r="O18" s="29">
        <v>0.0</v>
      </c>
      <c r="P18" s="29">
        <v>0.0</v>
      </c>
      <c r="Q18" s="29">
        <v>23.0</v>
      </c>
      <c r="R18" s="29">
        <v>41.0</v>
      </c>
      <c r="S18" s="29">
        <v>0.0</v>
      </c>
      <c r="T18" s="29">
        <f t="shared" si="14"/>
        <v>64</v>
      </c>
      <c r="U18" s="29">
        <v>68.0</v>
      </c>
      <c r="V18" s="29">
        <v>124.0</v>
      </c>
      <c r="W18" s="29">
        <v>0.0</v>
      </c>
      <c r="X18" s="29">
        <f t="shared" si="15"/>
        <v>192</v>
      </c>
      <c r="Y18" s="29">
        <v>6.0</v>
      </c>
      <c r="Z18" s="29">
        <v>10.0</v>
      </c>
      <c r="AA18" s="29">
        <v>0.0</v>
      </c>
      <c r="AB18" s="29">
        <f t="shared" si="16"/>
        <v>16</v>
      </c>
      <c r="AC18" s="29">
        <v>4.0</v>
      </c>
      <c r="AD18" s="29">
        <v>19.0</v>
      </c>
      <c r="AE18" s="29">
        <f t="shared" si="17"/>
        <v>23</v>
      </c>
      <c r="AF18" s="29">
        <v>111.0</v>
      </c>
      <c r="AG18" s="29">
        <v>271.0</v>
      </c>
      <c r="AH18" s="29">
        <v>0.0</v>
      </c>
      <c r="AI18" s="29">
        <f t="shared" si="18"/>
        <v>382</v>
      </c>
      <c r="AJ18" s="29">
        <v>242.0</v>
      </c>
      <c r="AK18" s="29">
        <v>526.0</v>
      </c>
      <c r="AL18" s="29">
        <v>0.0</v>
      </c>
      <c r="AM18" s="29">
        <f t="shared" si="19"/>
        <v>768</v>
      </c>
    </row>
    <row r="19">
      <c r="A19" s="25" t="s">
        <v>30</v>
      </c>
      <c r="B19" s="29">
        <v>0.0</v>
      </c>
      <c r="C19" s="29">
        <v>0.0</v>
      </c>
      <c r="D19" s="29">
        <v>0.0</v>
      </c>
      <c r="E19" s="29">
        <f t="shared" si="11"/>
        <v>0</v>
      </c>
      <c r="F19" s="29">
        <v>0.0</v>
      </c>
      <c r="G19" s="29">
        <v>0.0</v>
      </c>
      <c r="H19" s="29">
        <v>0.0</v>
      </c>
      <c r="I19" s="29">
        <f t="shared" si="12"/>
        <v>0</v>
      </c>
      <c r="J19" s="29">
        <v>0.0</v>
      </c>
      <c r="K19" s="29">
        <v>0.0</v>
      </c>
      <c r="L19" s="29">
        <v>0.0</v>
      </c>
      <c r="M19" s="29">
        <f t="shared" si="13"/>
        <v>0</v>
      </c>
      <c r="N19" s="29">
        <v>0.0</v>
      </c>
      <c r="O19" s="29">
        <v>0.0</v>
      </c>
      <c r="P19" s="29">
        <v>0.0</v>
      </c>
      <c r="Q19" s="29">
        <v>0.0</v>
      </c>
      <c r="R19" s="29">
        <v>0.0</v>
      </c>
      <c r="S19" s="29">
        <v>0.0</v>
      </c>
      <c r="T19" s="29">
        <f t="shared" si="14"/>
        <v>0</v>
      </c>
      <c r="U19" s="29">
        <v>4.0</v>
      </c>
      <c r="V19" s="29">
        <v>11.0</v>
      </c>
      <c r="W19" s="29">
        <v>0.0</v>
      </c>
      <c r="X19" s="29">
        <f t="shared" si="15"/>
        <v>15</v>
      </c>
      <c r="Y19" s="29">
        <v>0.0</v>
      </c>
      <c r="Z19" s="29">
        <v>1.0</v>
      </c>
      <c r="AA19" s="29">
        <v>0.0</v>
      </c>
      <c r="AB19" s="29">
        <f t="shared" si="16"/>
        <v>1</v>
      </c>
      <c r="AC19" s="29">
        <v>0.0</v>
      </c>
      <c r="AD19" s="29">
        <v>0.0</v>
      </c>
      <c r="AE19" s="29">
        <f t="shared" si="17"/>
        <v>0</v>
      </c>
      <c r="AF19" s="29">
        <v>4.0</v>
      </c>
      <c r="AG19" s="29">
        <v>2.0</v>
      </c>
      <c r="AH19" s="29">
        <v>0.0</v>
      </c>
      <c r="AI19" s="29">
        <f t="shared" si="18"/>
        <v>6</v>
      </c>
      <c r="AJ19" s="29">
        <v>8.0</v>
      </c>
      <c r="AK19" s="29">
        <v>14.0</v>
      </c>
      <c r="AL19" s="29">
        <v>0.0</v>
      </c>
      <c r="AM19" s="29">
        <f t="shared" si="19"/>
        <v>22</v>
      </c>
    </row>
    <row r="20">
      <c r="A20" s="20" t="s">
        <v>31</v>
      </c>
      <c r="B20" s="40">
        <f t="shared" ref="B20:D20" si="20">SUM(B8:B19)</f>
        <v>10</v>
      </c>
      <c r="C20" s="40">
        <f t="shared" si="20"/>
        <v>7</v>
      </c>
      <c r="D20" s="40">
        <f t="shared" si="20"/>
        <v>0</v>
      </c>
      <c r="E20" s="40">
        <f t="shared" si="11"/>
        <v>17</v>
      </c>
      <c r="F20" s="40">
        <f t="shared" ref="F20:H20" si="21">SUM(F8:F19)</f>
        <v>759</v>
      </c>
      <c r="G20" s="40">
        <f t="shared" si="21"/>
        <v>817</v>
      </c>
      <c r="H20" s="40">
        <f t="shared" si="21"/>
        <v>0</v>
      </c>
      <c r="I20" s="40">
        <f t="shared" si="12"/>
        <v>1576</v>
      </c>
      <c r="J20" s="40">
        <f t="shared" ref="J20:L20" si="22">SUM(J8:J19)</f>
        <v>588</v>
      </c>
      <c r="K20" s="22">
        <f t="shared" si="22"/>
        <v>1079</v>
      </c>
      <c r="L20" s="40">
        <f t="shared" si="22"/>
        <v>2</v>
      </c>
      <c r="M20" s="22">
        <f t="shared" si="13"/>
        <v>1669</v>
      </c>
      <c r="N20" s="40">
        <f t="shared" ref="N20:AM20" si="23">SUM(N8:N19)</f>
        <v>0</v>
      </c>
      <c r="O20" s="40">
        <f t="shared" si="23"/>
        <v>3</v>
      </c>
      <c r="P20" s="40">
        <f t="shared" si="23"/>
        <v>3</v>
      </c>
      <c r="Q20" s="40">
        <f t="shared" si="23"/>
        <v>647</v>
      </c>
      <c r="R20" s="22">
        <f t="shared" si="23"/>
        <v>1118</v>
      </c>
      <c r="S20" s="40">
        <f t="shared" si="23"/>
        <v>2</v>
      </c>
      <c r="T20" s="22">
        <f t="shared" si="23"/>
        <v>1767</v>
      </c>
      <c r="U20" s="40">
        <f t="shared" si="23"/>
        <v>855</v>
      </c>
      <c r="V20" s="40">
        <f t="shared" si="23"/>
        <v>638</v>
      </c>
      <c r="W20" s="40">
        <f t="shared" si="23"/>
        <v>6</v>
      </c>
      <c r="X20" s="22">
        <f t="shared" si="23"/>
        <v>1499</v>
      </c>
      <c r="Y20" s="40">
        <f t="shared" si="23"/>
        <v>176</v>
      </c>
      <c r="Z20" s="40">
        <f t="shared" si="23"/>
        <v>226</v>
      </c>
      <c r="AA20" s="40">
        <f t="shared" si="23"/>
        <v>4</v>
      </c>
      <c r="AB20" s="40">
        <f t="shared" si="23"/>
        <v>406</v>
      </c>
      <c r="AC20" s="40">
        <f t="shared" si="23"/>
        <v>126</v>
      </c>
      <c r="AD20" s="40">
        <f t="shared" si="23"/>
        <v>240</v>
      </c>
      <c r="AE20" s="40">
        <f t="shared" si="23"/>
        <v>366</v>
      </c>
      <c r="AF20" s="22">
        <f t="shared" si="23"/>
        <v>1708</v>
      </c>
      <c r="AG20" s="22">
        <f t="shared" si="23"/>
        <v>2279</v>
      </c>
      <c r="AH20" s="40">
        <f t="shared" si="23"/>
        <v>2</v>
      </c>
      <c r="AI20" s="22">
        <f t="shared" si="23"/>
        <v>3989</v>
      </c>
      <c r="AJ20" s="22">
        <f t="shared" si="23"/>
        <v>4869</v>
      </c>
      <c r="AK20" s="22">
        <f t="shared" si="23"/>
        <v>6407</v>
      </c>
      <c r="AL20" s="40">
        <f t="shared" si="23"/>
        <v>16</v>
      </c>
      <c r="AM20" s="22">
        <f t="shared" si="23"/>
        <v>11292</v>
      </c>
    </row>
    <row r="21" ht="15.75" customHeight="1">
      <c r="A21" s="55" t="s">
        <v>32</v>
      </c>
      <c r="B21" s="29"/>
      <c r="C21" s="29"/>
      <c r="D21" s="29"/>
      <c r="E21" s="43"/>
      <c r="F21" s="29"/>
      <c r="G21" s="29"/>
      <c r="H21" s="29"/>
      <c r="I21" s="43"/>
      <c r="J21" s="29"/>
      <c r="K21" s="29"/>
      <c r="L21" s="29"/>
      <c r="M21" s="43"/>
      <c r="N21" s="29"/>
      <c r="O21" s="29"/>
      <c r="P21" s="43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ht="15.75" customHeight="1">
      <c r="A22" s="10" t="s">
        <v>19</v>
      </c>
      <c r="B22" s="29"/>
      <c r="C22" s="29"/>
      <c r="D22" s="29"/>
      <c r="E22" s="43"/>
      <c r="F22" s="29"/>
      <c r="G22" s="29"/>
      <c r="H22" s="29"/>
      <c r="I22" s="43"/>
      <c r="J22" s="29"/>
      <c r="K22" s="29"/>
      <c r="L22" s="29"/>
      <c r="M22" s="43"/>
      <c r="N22" s="29"/>
      <c r="O22" s="29"/>
      <c r="P22" s="43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ht="15.75" customHeight="1">
      <c r="A23" s="25" t="s">
        <v>20</v>
      </c>
      <c r="B23" s="29">
        <v>0.0</v>
      </c>
      <c r="C23" s="29">
        <v>0.0</v>
      </c>
      <c r="D23" s="29">
        <v>0.0</v>
      </c>
      <c r="E23" s="29">
        <f t="shared" ref="E23:E29" si="24">SUM(B23:D23)</f>
        <v>0</v>
      </c>
      <c r="F23" s="29">
        <v>6.0</v>
      </c>
      <c r="G23" s="29">
        <v>3.0</v>
      </c>
      <c r="H23" s="29">
        <v>0.0</v>
      </c>
      <c r="I23" s="29">
        <f t="shared" ref="I23:I29" si="25">SUM(F23:H23)</f>
        <v>9</v>
      </c>
      <c r="J23" s="29">
        <v>1.0</v>
      </c>
      <c r="K23" s="29">
        <v>2.0</v>
      </c>
      <c r="L23" s="29">
        <v>0.0</v>
      </c>
      <c r="M23" s="29">
        <f t="shared" ref="M23:M29" si="26">SUM(J23:L23)</f>
        <v>3</v>
      </c>
      <c r="N23" s="29">
        <v>0.0</v>
      </c>
      <c r="O23" s="29">
        <v>0.0</v>
      </c>
      <c r="P23" s="29">
        <f t="shared" ref="P23:P29" si="27">SUM(N23:O23)</f>
        <v>0</v>
      </c>
      <c r="Q23" s="29">
        <v>4.0</v>
      </c>
      <c r="R23" s="29">
        <v>7.0</v>
      </c>
      <c r="S23" s="29">
        <v>0.0</v>
      </c>
      <c r="T23" s="29">
        <f t="shared" ref="T23:T29" si="28">SUM(Q23:S23)</f>
        <v>11</v>
      </c>
      <c r="U23" s="29">
        <v>3.0</v>
      </c>
      <c r="V23" s="29">
        <v>1.0</v>
      </c>
      <c r="W23" s="29">
        <v>0.0</v>
      </c>
      <c r="X23" s="29">
        <f t="shared" ref="X23:X29" si="29">SUM(U23:W23)</f>
        <v>4</v>
      </c>
      <c r="Y23" s="29">
        <v>1.0</v>
      </c>
      <c r="Z23" s="29">
        <v>3.0</v>
      </c>
      <c r="AA23" s="29">
        <v>0.0</v>
      </c>
      <c r="AB23" s="29">
        <f t="shared" ref="AB23:AB29" si="30">SUM(Y23:AA23)</f>
        <v>4</v>
      </c>
      <c r="AC23" s="29">
        <v>1.0</v>
      </c>
      <c r="AD23" s="29">
        <v>2.0</v>
      </c>
      <c r="AE23" s="29">
        <f t="shared" ref="AE23:AE29" si="31">SUM(AC23:AD23)</f>
        <v>3</v>
      </c>
      <c r="AF23" s="29">
        <v>1.0</v>
      </c>
      <c r="AG23" s="29">
        <v>7.0</v>
      </c>
      <c r="AH23" s="29">
        <v>0.0</v>
      </c>
      <c r="AI23" s="29">
        <f t="shared" ref="AI23:AI29" si="32">SUM(AF23:AH23)</f>
        <v>8</v>
      </c>
      <c r="AJ23" s="29">
        <v>17.0</v>
      </c>
      <c r="AK23" s="29">
        <v>25.0</v>
      </c>
      <c r="AL23" s="29">
        <v>0.0</v>
      </c>
      <c r="AM23" s="29">
        <f t="shared" ref="AM23:AM29" si="33">SUM(AJ23:AL23)</f>
        <v>42</v>
      </c>
    </row>
    <row r="24" ht="15.75" customHeight="1">
      <c r="A24" s="25" t="s">
        <v>21</v>
      </c>
      <c r="B24" s="29">
        <v>0.0</v>
      </c>
      <c r="C24" s="29">
        <v>0.0</v>
      </c>
      <c r="D24" s="29">
        <v>1.0</v>
      </c>
      <c r="E24" s="29">
        <f t="shared" si="24"/>
        <v>1</v>
      </c>
      <c r="F24" s="29">
        <v>19.0</v>
      </c>
      <c r="G24" s="29">
        <v>14.0</v>
      </c>
      <c r="H24" s="29">
        <v>0.0</v>
      </c>
      <c r="I24" s="29">
        <f t="shared" si="25"/>
        <v>33</v>
      </c>
      <c r="J24" s="29">
        <v>25.0</v>
      </c>
      <c r="K24" s="29">
        <v>25.0</v>
      </c>
      <c r="L24" s="29">
        <v>0.0</v>
      </c>
      <c r="M24" s="29">
        <f t="shared" si="26"/>
        <v>50</v>
      </c>
      <c r="N24" s="29">
        <v>0.0</v>
      </c>
      <c r="O24" s="29">
        <v>0.0</v>
      </c>
      <c r="P24" s="29">
        <f t="shared" si="27"/>
        <v>0</v>
      </c>
      <c r="Q24" s="29">
        <v>16.0</v>
      </c>
      <c r="R24" s="29">
        <v>24.0</v>
      </c>
      <c r="S24" s="29">
        <v>0.0</v>
      </c>
      <c r="T24" s="29">
        <f t="shared" si="28"/>
        <v>40</v>
      </c>
      <c r="U24" s="29">
        <v>2.0</v>
      </c>
      <c r="V24" s="29">
        <v>5.0</v>
      </c>
      <c r="W24" s="29">
        <v>0.0</v>
      </c>
      <c r="X24" s="29">
        <f t="shared" si="29"/>
        <v>7</v>
      </c>
      <c r="Y24" s="29">
        <v>7.0</v>
      </c>
      <c r="Z24" s="29">
        <v>4.0</v>
      </c>
      <c r="AA24" s="29">
        <v>0.0</v>
      </c>
      <c r="AB24" s="29">
        <f t="shared" si="30"/>
        <v>11</v>
      </c>
      <c r="AC24" s="29">
        <v>4.0</v>
      </c>
      <c r="AD24" s="29">
        <v>2.0</v>
      </c>
      <c r="AE24" s="29">
        <f t="shared" si="31"/>
        <v>6</v>
      </c>
      <c r="AF24" s="29">
        <v>37.0</v>
      </c>
      <c r="AG24" s="29">
        <v>27.0</v>
      </c>
      <c r="AH24" s="29">
        <v>1.0</v>
      </c>
      <c r="AI24" s="29">
        <f t="shared" si="32"/>
        <v>65</v>
      </c>
      <c r="AJ24" s="29">
        <v>110.0</v>
      </c>
      <c r="AK24" s="29">
        <v>101.0</v>
      </c>
      <c r="AL24" s="29">
        <v>2.0</v>
      </c>
      <c r="AM24" s="29">
        <f t="shared" si="33"/>
        <v>213</v>
      </c>
    </row>
    <row r="25" ht="15.75" customHeight="1">
      <c r="A25" s="25" t="s">
        <v>22</v>
      </c>
      <c r="B25" s="29">
        <v>2.0</v>
      </c>
      <c r="C25" s="29">
        <v>1.0</v>
      </c>
      <c r="D25" s="29">
        <v>0.0</v>
      </c>
      <c r="E25" s="29">
        <f t="shared" si="24"/>
        <v>3</v>
      </c>
      <c r="F25" s="29">
        <v>24.0</v>
      </c>
      <c r="G25" s="29">
        <v>12.0</v>
      </c>
      <c r="H25" s="29">
        <v>0.0</v>
      </c>
      <c r="I25" s="29">
        <f t="shared" si="25"/>
        <v>36</v>
      </c>
      <c r="J25" s="29">
        <v>42.0</v>
      </c>
      <c r="K25" s="29">
        <v>44.0</v>
      </c>
      <c r="L25" s="29">
        <v>0.0</v>
      </c>
      <c r="M25" s="29">
        <f t="shared" si="26"/>
        <v>86</v>
      </c>
      <c r="N25" s="29">
        <v>0.0</v>
      </c>
      <c r="O25" s="29">
        <v>0.0</v>
      </c>
      <c r="P25" s="29">
        <f t="shared" si="27"/>
        <v>0</v>
      </c>
      <c r="Q25" s="29">
        <v>35.0</v>
      </c>
      <c r="R25" s="29">
        <v>49.0</v>
      </c>
      <c r="S25" s="29">
        <v>0.0</v>
      </c>
      <c r="T25" s="29">
        <f t="shared" si="28"/>
        <v>84</v>
      </c>
      <c r="U25" s="29">
        <v>4.0</v>
      </c>
      <c r="V25" s="29">
        <v>2.0</v>
      </c>
      <c r="W25" s="29">
        <v>0.0</v>
      </c>
      <c r="X25" s="29">
        <f t="shared" si="29"/>
        <v>6</v>
      </c>
      <c r="Y25" s="29">
        <v>10.0</v>
      </c>
      <c r="Z25" s="29">
        <v>7.0</v>
      </c>
      <c r="AA25" s="29">
        <v>0.0</v>
      </c>
      <c r="AB25" s="29">
        <f t="shared" si="30"/>
        <v>17</v>
      </c>
      <c r="AC25" s="29">
        <v>7.0</v>
      </c>
      <c r="AD25" s="29">
        <v>3.0</v>
      </c>
      <c r="AE25" s="29">
        <f t="shared" si="31"/>
        <v>10</v>
      </c>
      <c r="AF25" s="29">
        <v>59.0</v>
      </c>
      <c r="AG25" s="29">
        <v>54.0</v>
      </c>
      <c r="AH25" s="29">
        <v>0.0</v>
      </c>
      <c r="AI25" s="29">
        <f t="shared" si="32"/>
        <v>113</v>
      </c>
      <c r="AJ25" s="29">
        <v>183.0</v>
      </c>
      <c r="AK25" s="29">
        <v>172.0</v>
      </c>
      <c r="AL25" s="29">
        <v>0.0</v>
      </c>
      <c r="AM25" s="29">
        <f t="shared" si="33"/>
        <v>355</v>
      </c>
    </row>
    <row r="26" ht="15.75" customHeight="1">
      <c r="A26" s="25" t="s">
        <v>23</v>
      </c>
      <c r="B26" s="29">
        <v>0.0</v>
      </c>
      <c r="C26" s="29">
        <v>2.0</v>
      </c>
      <c r="D26" s="29">
        <v>0.0</v>
      </c>
      <c r="E26" s="29">
        <f t="shared" si="24"/>
        <v>2</v>
      </c>
      <c r="F26" s="29">
        <v>24.0</v>
      </c>
      <c r="G26" s="29">
        <v>26.0</v>
      </c>
      <c r="H26" s="29">
        <v>0.0</v>
      </c>
      <c r="I26" s="29">
        <f t="shared" si="25"/>
        <v>50</v>
      </c>
      <c r="J26" s="29">
        <v>61.0</v>
      </c>
      <c r="K26" s="29">
        <v>99.0</v>
      </c>
      <c r="L26" s="29">
        <v>0.0</v>
      </c>
      <c r="M26" s="29">
        <f t="shared" si="26"/>
        <v>160</v>
      </c>
      <c r="N26" s="29">
        <v>0.0</v>
      </c>
      <c r="O26" s="29">
        <v>0.0</v>
      </c>
      <c r="P26" s="29">
        <f t="shared" si="27"/>
        <v>0</v>
      </c>
      <c r="Q26" s="29">
        <v>38.0</v>
      </c>
      <c r="R26" s="29">
        <v>65.0</v>
      </c>
      <c r="S26" s="29">
        <v>0.0</v>
      </c>
      <c r="T26" s="29">
        <f t="shared" si="28"/>
        <v>103</v>
      </c>
      <c r="U26" s="29">
        <v>6.0</v>
      </c>
      <c r="V26" s="29">
        <v>6.0</v>
      </c>
      <c r="W26" s="29">
        <v>0.0</v>
      </c>
      <c r="X26" s="29">
        <f t="shared" si="29"/>
        <v>12</v>
      </c>
      <c r="Y26" s="29">
        <v>19.0</v>
      </c>
      <c r="Z26" s="29">
        <v>21.0</v>
      </c>
      <c r="AA26" s="29">
        <v>1.0</v>
      </c>
      <c r="AB26" s="29">
        <f t="shared" si="30"/>
        <v>41</v>
      </c>
      <c r="AC26" s="29">
        <v>5.0</v>
      </c>
      <c r="AD26" s="29">
        <v>17.0</v>
      </c>
      <c r="AE26" s="29">
        <f t="shared" si="31"/>
        <v>22</v>
      </c>
      <c r="AF26" s="29">
        <v>109.0</v>
      </c>
      <c r="AG26" s="29">
        <v>98.0</v>
      </c>
      <c r="AH26" s="29">
        <v>0.0</v>
      </c>
      <c r="AI26" s="29">
        <f t="shared" si="32"/>
        <v>207</v>
      </c>
      <c r="AJ26" s="29">
        <v>262.0</v>
      </c>
      <c r="AK26" s="29">
        <v>334.0</v>
      </c>
      <c r="AL26" s="29">
        <v>1.0</v>
      </c>
      <c r="AM26" s="29">
        <f t="shared" si="33"/>
        <v>597</v>
      </c>
    </row>
    <row r="27" ht="15.75" customHeight="1">
      <c r="A27" s="25" t="s">
        <v>24</v>
      </c>
      <c r="B27" s="29">
        <v>1.0</v>
      </c>
      <c r="C27" s="29">
        <v>2.0</v>
      </c>
      <c r="D27" s="29">
        <v>0.0</v>
      </c>
      <c r="E27" s="29">
        <f t="shared" si="24"/>
        <v>3</v>
      </c>
      <c r="F27" s="29">
        <v>59.0</v>
      </c>
      <c r="G27" s="29">
        <v>51.0</v>
      </c>
      <c r="H27" s="29">
        <v>1.0</v>
      </c>
      <c r="I27" s="29">
        <f t="shared" si="25"/>
        <v>111</v>
      </c>
      <c r="J27" s="29">
        <v>102.0</v>
      </c>
      <c r="K27" s="29">
        <v>124.0</v>
      </c>
      <c r="L27" s="29">
        <v>1.0</v>
      </c>
      <c r="M27" s="29">
        <f t="shared" si="26"/>
        <v>227</v>
      </c>
      <c r="N27" s="29">
        <v>0.0</v>
      </c>
      <c r="O27" s="29">
        <v>0.0</v>
      </c>
      <c r="P27" s="29">
        <f t="shared" si="27"/>
        <v>0</v>
      </c>
      <c r="Q27" s="29">
        <v>58.0</v>
      </c>
      <c r="R27" s="29">
        <v>101.0</v>
      </c>
      <c r="S27" s="29">
        <v>1.0</v>
      </c>
      <c r="T27" s="29">
        <f t="shared" si="28"/>
        <v>160</v>
      </c>
      <c r="U27" s="29">
        <v>33.0</v>
      </c>
      <c r="V27" s="29">
        <v>20.0</v>
      </c>
      <c r="W27" s="29">
        <v>0.0</v>
      </c>
      <c r="X27" s="29">
        <f t="shared" si="29"/>
        <v>53</v>
      </c>
      <c r="Y27" s="29">
        <v>37.0</v>
      </c>
      <c r="Z27" s="29">
        <v>41.0</v>
      </c>
      <c r="AA27" s="29">
        <v>7.0</v>
      </c>
      <c r="AB27" s="29">
        <f t="shared" si="30"/>
        <v>85</v>
      </c>
      <c r="AC27" s="29">
        <v>12.0</v>
      </c>
      <c r="AD27" s="29">
        <v>22.0</v>
      </c>
      <c r="AE27" s="29">
        <f t="shared" si="31"/>
        <v>34</v>
      </c>
      <c r="AF27" s="29">
        <v>193.0</v>
      </c>
      <c r="AG27" s="29">
        <v>183.0</v>
      </c>
      <c r="AH27" s="29">
        <v>2.0</v>
      </c>
      <c r="AI27" s="29">
        <f t="shared" si="32"/>
        <v>378</v>
      </c>
      <c r="AJ27" s="29">
        <v>495.0</v>
      </c>
      <c r="AK27" s="29">
        <v>544.0</v>
      </c>
      <c r="AL27" s="29">
        <v>12.0</v>
      </c>
      <c r="AM27" s="15">
        <f t="shared" si="33"/>
        <v>1051</v>
      </c>
    </row>
    <row r="28" ht="15.75" customHeight="1">
      <c r="A28" s="25" t="s">
        <v>26</v>
      </c>
      <c r="B28" s="29">
        <v>0.0</v>
      </c>
      <c r="C28" s="29">
        <v>0.0</v>
      </c>
      <c r="D28" s="29">
        <v>0.0</v>
      </c>
      <c r="E28" s="29">
        <f t="shared" si="24"/>
        <v>0</v>
      </c>
      <c r="F28" s="29">
        <v>5.0</v>
      </c>
      <c r="G28" s="29">
        <v>11.0</v>
      </c>
      <c r="H28" s="29">
        <v>0.0</v>
      </c>
      <c r="I28" s="29">
        <f t="shared" si="25"/>
        <v>16</v>
      </c>
      <c r="J28" s="29">
        <v>9.0</v>
      </c>
      <c r="K28" s="29">
        <v>12.0</v>
      </c>
      <c r="L28" s="29">
        <v>0.0</v>
      </c>
      <c r="M28" s="29">
        <f t="shared" si="26"/>
        <v>21</v>
      </c>
      <c r="N28" s="29">
        <v>0.0</v>
      </c>
      <c r="O28" s="29">
        <v>0.0</v>
      </c>
      <c r="P28" s="29">
        <f t="shared" si="27"/>
        <v>0</v>
      </c>
      <c r="Q28" s="29">
        <v>7.0</v>
      </c>
      <c r="R28" s="29">
        <v>4.0</v>
      </c>
      <c r="S28" s="29">
        <v>0.0</v>
      </c>
      <c r="T28" s="29">
        <f t="shared" si="28"/>
        <v>11</v>
      </c>
      <c r="U28" s="29">
        <v>19.0</v>
      </c>
      <c r="V28" s="29">
        <v>15.0</v>
      </c>
      <c r="W28" s="29">
        <v>4.0</v>
      </c>
      <c r="X28" s="29">
        <f t="shared" si="29"/>
        <v>38</v>
      </c>
      <c r="Y28" s="29">
        <v>68.0</v>
      </c>
      <c r="Z28" s="29">
        <v>82.0</v>
      </c>
      <c r="AA28" s="29">
        <v>9.0</v>
      </c>
      <c r="AB28" s="29">
        <f t="shared" si="30"/>
        <v>159</v>
      </c>
      <c r="AC28" s="29">
        <v>0.0</v>
      </c>
      <c r="AD28" s="29">
        <v>1.0</v>
      </c>
      <c r="AE28" s="29">
        <f t="shared" si="31"/>
        <v>1</v>
      </c>
      <c r="AF28" s="29">
        <v>32.0</v>
      </c>
      <c r="AG28" s="29">
        <v>20.0</v>
      </c>
      <c r="AH28" s="29">
        <v>0.0</v>
      </c>
      <c r="AI28" s="29">
        <f t="shared" si="32"/>
        <v>52</v>
      </c>
      <c r="AJ28" s="29">
        <v>140.0</v>
      </c>
      <c r="AK28" s="29">
        <v>145.0</v>
      </c>
      <c r="AL28" s="29">
        <v>13.0</v>
      </c>
      <c r="AM28" s="29">
        <f t="shared" si="33"/>
        <v>298</v>
      </c>
    </row>
    <row r="29" ht="15.75" customHeight="1">
      <c r="A29" s="26" t="s">
        <v>33</v>
      </c>
      <c r="B29" s="39">
        <v>0.0</v>
      </c>
      <c r="C29" s="39">
        <v>0.0</v>
      </c>
      <c r="D29" s="39">
        <v>0.0</v>
      </c>
      <c r="E29" s="39">
        <f t="shared" si="24"/>
        <v>0</v>
      </c>
      <c r="F29" s="39">
        <v>1.0</v>
      </c>
      <c r="G29" s="39">
        <v>0.0</v>
      </c>
      <c r="H29" s="39">
        <v>0.0</v>
      </c>
      <c r="I29" s="39">
        <f t="shared" si="25"/>
        <v>1</v>
      </c>
      <c r="J29" s="39">
        <v>0.0</v>
      </c>
      <c r="K29" s="39">
        <v>0.0</v>
      </c>
      <c r="L29" s="39">
        <v>0.0</v>
      </c>
      <c r="M29" s="39">
        <f t="shared" si="26"/>
        <v>0</v>
      </c>
      <c r="N29" s="39">
        <v>0.0</v>
      </c>
      <c r="O29" s="39">
        <v>0.0</v>
      </c>
      <c r="P29" s="40">
        <f t="shared" si="27"/>
        <v>0</v>
      </c>
      <c r="Q29" s="39">
        <v>1.0</v>
      </c>
      <c r="R29" s="39">
        <v>3.0</v>
      </c>
      <c r="S29" s="39">
        <v>0.0</v>
      </c>
      <c r="T29" s="39">
        <f t="shared" si="28"/>
        <v>4</v>
      </c>
      <c r="U29" s="39">
        <v>0.0</v>
      </c>
      <c r="V29" s="39">
        <v>0.0</v>
      </c>
      <c r="W29" s="39">
        <v>0.0</v>
      </c>
      <c r="X29" s="39">
        <f t="shared" si="29"/>
        <v>0</v>
      </c>
      <c r="Y29" s="39">
        <v>4.0</v>
      </c>
      <c r="Z29" s="39">
        <v>28.0</v>
      </c>
      <c r="AA29" s="39">
        <v>3.0</v>
      </c>
      <c r="AB29" s="39">
        <f t="shared" si="30"/>
        <v>35</v>
      </c>
      <c r="AC29" s="39">
        <v>0.0</v>
      </c>
      <c r="AD29" s="39">
        <v>0.0</v>
      </c>
      <c r="AE29" s="39">
        <f t="shared" si="31"/>
        <v>0</v>
      </c>
      <c r="AF29" s="39">
        <v>3.0</v>
      </c>
      <c r="AG29" s="39">
        <v>1.0</v>
      </c>
      <c r="AH29" s="39">
        <v>0.0</v>
      </c>
      <c r="AI29" s="39">
        <f t="shared" si="32"/>
        <v>4</v>
      </c>
      <c r="AJ29" s="39">
        <v>9.0</v>
      </c>
      <c r="AK29" s="39">
        <v>32.0</v>
      </c>
      <c r="AL29" s="39">
        <v>3.0</v>
      </c>
      <c r="AM29" s="39">
        <f t="shared" si="33"/>
        <v>44</v>
      </c>
    </row>
    <row r="30" ht="15.75" customHeight="1">
      <c r="A30" s="10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43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ht="15.75" customHeight="1">
      <c r="A31" s="25" t="s">
        <v>28</v>
      </c>
      <c r="B31" s="29">
        <v>0.0</v>
      </c>
      <c r="C31" s="29">
        <v>1.0</v>
      </c>
      <c r="D31" s="29">
        <v>0.0</v>
      </c>
      <c r="E31" s="29">
        <f t="shared" ref="E31:E33" si="34">SUM(B31:D31)</f>
        <v>1</v>
      </c>
      <c r="F31" s="29">
        <v>9.0</v>
      </c>
      <c r="G31" s="29">
        <v>30.0</v>
      </c>
      <c r="H31" s="29">
        <v>0.0</v>
      </c>
      <c r="I31" s="29">
        <f t="shared" ref="I31:I33" si="35">SUM(F31:H31)</f>
        <v>39</v>
      </c>
      <c r="J31" s="29">
        <v>18.0</v>
      </c>
      <c r="K31" s="29">
        <v>43.0</v>
      </c>
      <c r="L31" s="29">
        <v>0.0</v>
      </c>
      <c r="M31" s="29">
        <f t="shared" ref="M31:M33" si="36">SUM(J31:L31)</f>
        <v>61</v>
      </c>
      <c r="N31" s="29">
        <v>0.0</v>
      </c>
      <c r="O31" s="29">
        <v>0.0</v>
      </c>
      <c r="P31" s="29">
        <f t="shared" ref="P31:P33" si="37">SUM(N31:O31)</f>
        <v>0</v>
      </c>
      <c r="Q31" s="29">
        <v>10.0</v>
      </c>
      <c r="R31" s="29">
        <v>21.0</v>
      </c>
      <c r="S31" s="29">
        <v>0.0</v>
      </c>
      <c r="T31" s="29">
        <f t="shared" ref="T31:T33" si="38">SUM(Q31:S31)</f>
        <v>31</v>
      </c>
      <c r="U31" s="29">
        <v>6.0</v>
      </c>
      <c r="V31" s="29">
        <v>4.0</v>
      </c>
      <c r="W31" s="29">
        <v>0.0</v>
      </c>
      <c r="X31" s="29">
        <f t="shared" ref="X31:X33" si="39">SUM(U31:W31)</f>
        <v>10</v>
      </c>
      <c r="Y31" s="29">
        <v>1.0</v>
      </c>
      <c r="Z31" s="29">
        <v>6.0</v>
      </c>
      <c r="AA31" s="29">
        <v>0.0</v>
      </c>
      <c r="AB31" s="29">
        <f t="shared" ref="AB31:AB33" si="40">SUM(Y31:AA31)</f>
        <v>7</v>
      </c>
      <c r="AC31" s="29">
        <v>5.0</v>
      </c>
      <c r="AD31" s="29">
        <v>4.0</v>
      </c>
      <c r="AE31" s="29">
        <f t="shared" ref="AE31:AE33" si="41">SUM(AC31:AD31)</f>
        <v>9</v>
      </c>
      <c r="AF31" s="29">
        <v>79.0</v>
      </c>
      <c r="AG31" s="29">
        <v>225.0</v>
      </c>
      <c r="AH31" s="29">
        <v>0.0</v>
      </c>
      <c r="AI31" s="29">
        <f t="shared" ref="AI31:AI33" si="42">SUM(AF31:AH31)</f>
        <v>304</v>
      </c>
      <c r="AJ31" s="29">
        <v>128.0</v>
      </c>
      <c r="AK31" s="29">
        <v>334.0</v>
      </c>
      <c r="AL31" s="29">
        <v>0.0</v>
      </c>
      <c r="AM31" s="29">
        <f t="shared" ref="AM31:AM33" si="43">SUM(AJ31:AL31)</f>
        <v>462</v>
      </c>
    </row>
    <row r="32" ht="15.75" customHeight="1">
      <c r="A32" s="25" t="s">
        <v>29</v>
      </c>
      <c r="B32" s="29">
        <v>0.0</v>
      </c>
      <c r="C32" s="29">
        <v>0.0</v>
      </c>
      <c r="D32" s="29">
        <v>0.0</v>
      </c>
      <c r="E32" s="29">
        <f t="shared" si="34"/>
        <v>0</v>
      </c>
      <c r="F32" s="29">
        <v>26.0</v>
      </c>
      <c r="G32" s="29">
        <v>49.0</v>
      </c>
      <c r="H32" s="29">
        <v>0.0</v>
      </c>
      <c r="I32" s="29">
        <f t="shared" si="35"/>
        <v>75</v>
      </c>
      <c r="J32" s="29">
        <v>42.0</v>
      </c>
      <c r="K32" s="29">
        <v>94.0</v>
      </c>
      <c r="L32" s="29">
        <v>0.0</v>
      </c>
      <c r="M32" s="29">
        <f t="shared" si="36"/>
        <v>136</v>
      </c>
      <c r="N32" s="29">
        <v>0.0</v>
      </c>
      <c r="O32" s="29">
        <v>1.0</v>
      </c>
      <c r="P32" s="29">
        <f t="shared" si="37"/>
        <v>1</v>
      </c>
      <c r="Q32" s="29">
        <v>26.0</v>
      </c>
      <c r="R32" s="29">
        <v>101.0</v>
      </c>
      <c r="S32" s="29">
        <v>0.0</v>
      </c>
      <c r="T32" s="29">
        <f t="shared" si="38"/>
        <v>127</v>
      </c>
      <c r="U32" s="29">
        <v>45.0</v>
      </c>
      <c r="V32" s="29">
        <v>63.0</v>
      </c>
      <c r="W32" s="29">
        <v>0.0</v>
      </c>
      <c r="X32" s="29">
        <f t="shared" si="39"/>
        <v>108</v>
      </c>
      <c r="Y32" s="29">
        <v>13.0</v>
      </c>
      <c r="Z32" s="29">
        <v>34.0</v>
      </c>
      <c r="AA32" s="29">
        <v>0.0</v>
      </c>
      <c r="AB32" s="29">
        <f t="shared" si="40"/>
        <v>47</v>
      </c>
      <c r="AC32" s="29">
        <v>4.0</v>
      </c>
      <c r="AD32" s="29">
        <v>20.0</v>
      </c>
      <c r="AE32" s="29">
        <f t="shared" si="41"/>
        <v>24</v>
      </c>
      <c r="AF32" s="29">
        <v>302.0</v>
      </c>
      <c r="AG32" s="29">
        <v>572.0</v>
      </c>
      <c r="AH32" s="29">
        <v>0.0</v>
      </c>
      <c r="AI32" s="29">
        <f t="shared" si="42"/>
        <v>874</v>
      </c>
      <c r="AJ32" s="29">
        <v>458.0</v>
      </c>
      <c r="AK32" s="29">
        <v>934.0</v>
      </c>
      <c r="AL32" s="29">
        <v>0.0</v>
      </c>
      <c r="AM32" s="15">
        <f t="shared" si="43"/>
        <v>1392</v>
      </c>
    </row>
    <row r="33" ht="15.75" customHeight="1">
      <c r="A33" s="25" t="s">
        <v>30</v>
      </c>
      <c r="B33" s="29">
        <v>0.0</v>
      </c>
      <c r="C33" s="29">
        <v>0.0</v>
      </c>
      <c r="D33" s="29">
        <v>0.0</v>
      </c>
      <c r="E33" s="29">
        <f t="shared" si="34"/>
        <v>0</v>
      </c>
      <c r="F33" s="29">
        <v>3.0</v>
      </c>
      <c r="G33" s="29">
        <v>9.0</v>
      </c>
      <c r="H33" s="29">
        <v>0.0</v>
      </c>
      <c r="I33" s="29">
        <f t="shared" si="35"/>
        <v>12</v>
      </c>
      <c r="J33" s="29">
        <v>1.0</v>
      </c>
      <c r="K33" s="29">
        <v>16.0</v>
      </c>
      <c r="L33" s="29">
        <v>0.0</v>
      </c>
      <c r="M33" s="29">
        <f t="shared" si="36"/>
        <v>17</v>
      </c>
      <c r="N33" s="29">
        <v>0.0</v>
      </c>
      <c r="O33" s="29">
        <v>0.0</v>
      </c>
      <c r="P33" s="29">
        <f t="shared" si="37"/>
        <v>0</v>
      </c>
      <c r="Q33" s="29">
        <v>1.0</v>
      </c>
      <c r="R33" s="29">
        <v>8.0</v>
      </c>
      <c r="S33" s="29">
        <v>0.0</v>
      </c>
      <c r="T33" s="29">
        <f t="shared" si="38"/>
        <v>9</v>
      </c>
      <c r="U33" s="29">
        <v>6.0</v>
      </c>
      <c r="V33" s="29">
        <v>8.0</v>
      </c>
      <c r="W33" s="29">
        <v>0.0</v>
      </c>
      <c r="X33" s="29">
        <f t="shared" si="39"/>
        <v>14</v>
      </c>
      <c r="Y33" s="29">
        <v>20.0</v>
      </c>
      <c r="Z33" s="29">
        <v>94.0</v>
      </c>
      <c r="AA33" s="29">
        <v>2.0</v>
      </c>
      <c r="AB33" s="29">
        <f t="shared" si="40"/>
        <v>116</v>
      </c>
      <c r="AC33" s="29">
        <v>1.0</v>
      </c>
      <c r="AD33" s="29">
        <v>5.0</v>
      </c>
      <c r="AE33" s="29">
        <f t="shared" si="41"/>
        <v>6</v>
      </c>
      <c r="AF33" s="29">
        <v>18.0</v>
      </c>
      <c r="AG33" s="29">
        <v>51.0</v>
      </c>
      <c r="AH33" s="29">
        <v>0.0</v>
      </c>
      <c r="AI33" s="29">
        <f t="shared" si="42"/>
        <v>69</v>
      </c>
      <c r="AJ33" s="29">
        <v>50.0</v>
      </c>
      <c r="AK33" s="29">
        <v>191.0</v>
      </c>
      <c r="AL33" s="29">
        <v>2.0</v>
      </c>
      <c r="AM33" s="29">
        <f t="shared" si="43"/>
        <v>243</v>
      </c>
    </row>
    <row r="34" ht="15.75" customHeight="1">
      <c r="A34" s="20" t="s">
        <v>11</v>
      </c>
      <c r="B34" s="40">
        <f t="shared" ref="B34:AM34" si="44">SUM(B23:B33)</f>
        <v>3</v>
      </c>
      <c r="C34" s="40">
        <f t="shared" si="44"/>
        <v>6</v>
      </c>
      <c r="D34" s="40">
        <f t="shared" si="44"/>
        <v>1</v>
      </c>
      <c r="E34" s="40">
        <f t="shared" si="44"/>
        <v>10</v>
      </c>
      <c r="F34" s="40">
        <f t="shared" si="44"/>
        <v>176</v>
      </c>
      <c r="G34" s="40">
        <f t="shared" si="44"/>
        <v>205</v>
      </c>
      <c r="H34" s="40">
        <f t="shared" si="44"/>
        <v>1</v>
      </c>
      <c r="I34" s="40">
        <f t="shared" si="44"/>
        <v>382</v>
      </c>
      <c r="J34" s="40">
        <f t="shared" si="44"/>
        <v>301</v>
      </c>
      <c r="K34" s="40">
        <f t="shared" si="44"/>
        <v>459</v>
      </c>
      <c r="L34" s="40">
        <f t="shared" si="44"/>
        <v>1</v>
      </c>
      <c r="M34" s="40">
        <f t="shared" si="44"/>
        <v>761</v>
      </c>
      <c r="N34" s="40">
        <f t="shared" si="44"/>
        <v>0</v>
      </c>
      <c r="O34" s="40">
        <f t="shared" si="44"/>
        <v>1</v>
      </c>
      <c r="P34" s="40">
        <f t="shared" si="44"/>
        <v>1</v>
      </c>
      <c r="Q34" s="40">
        <f t="shared" si="44"/>
        <v>196</v>
      </c>
      <c r="R34" s="40">
        <f t="shared" si="44"/>
        <v>383</v>
      </c>
      <c r="S34" s="40">
        <f t="shared" si="44"/>
        <v>1</v>
      </c>
      <c r="T34" s="40">
        <f t="shared" si="44"/>
        <v>580</v>
      </c>
      <c r="U34" s="40">
        <f t="shared" si="44"/>
        <v>124</v>
      </c>
      <c r="V34" s="40">
        <f t="shared" si="44"/>
        <v>124</v>
      </c>
      <c r="W34" s="40">
        <f t="shared" si="44"/>
        <v>4</v>
      </c>
      <c r="X34" s="40">
        <f t="shared" si="44"/>
        <v>252</v>
      </c>
      <c r="Y34" s="40">
        <f t="shared" si="44"/>
        <v>180</v>
      </c>
      <c r="Z34" s="40">
        <f t="shared" si="44"/>
        <v>320</v>
      </c>
      <c r="AA34" s="40">
        <f t="shared" si="44"/>
        <v>22</v>
      </c>
      <c r="AB34" s="40">
        <f t="shared" si="44"/>
        <v>522</v>
      </c>
      <c r="AC34" s="40">
        <f t="shared" si="44"/>
        <v>39</v>
      </c>
      <c r="AD34" s="40">
        <f t="shared" si="44"/>
        <v>76</v>
      </c>
      <c r="AE34" s="40">
        <f t="shared" si="44"/>
        <v>115</v>
      </c>
      <c r="AF34" s="40">
        <f t="shared" si="44"/>
        <v>833</v>
      </c>
      <c r="AG34" s="22">
        <f t="shared" si="44"/>
        <v>1238</v>
      </c>
      <c r="AH34" s="40">
        <f t="shared" si="44"/>
        <v>3</v>
      </c>
      <c r="AI34" s="22">
        <f t="shared" si="44"/>
        <v>2074</v>
      </c>
      <c r="AJ34" s="22">
        <f t="shared" si="44"/>
        <v>1852</v>
      </c>
      <c r="AK34" s="22">
        <f t="shared" si="44"/>
        <v>2812</v>
      </c>
      <c r="AL34" s="40">
        <f t="shared" si="44"/>
        <v>33</v>
      </c>
      <c r="AM34" s="22">
        <f t="shared" si="44"/>
        <v>4697</v>
      </c>
    </row>
    <row r="35" ht="15.75" customHeight="1">
      <c r="A35" s="10" t="s">
        <v>34</v>
      </c>
      <c r="B35" s="43">
        <f t="shared" ref="B35:AM35" si="45">SUM(B20+B34)</f>
        <v>13</v>
      </c>
      <c r="C35" s="43">
        <f t="shared" si="45"/>
        <v>13</v>
      </c>
      <c r="D35" s="43">
        <f t="shared" si="45"/>
        <v>1</v>
      </c>
      <c r="E35" s="43">
        <f t="shared" si="45"/>
        <v>27</v>
      </c>
      <c r="F35" s="43">
        <f t="shared" si="45"/>
        <v>935</v>
      </c>
      <c r="G35" s="32">
        <f t="shared" si="45"/>
        <v>1022</v>
      </c>
      <c r="H35" s="43">
        <f t="shared" si="45"/>
        <v>1</v>
      </c>
      <c r="I35" s="32">
        <f t="shared" si="45"/>
        <v>1958</v>
      </c>
      <c r="J35" s="43">
        <f t="shared" si="45"/>
        <v>889</v>
      </c>
      <c r="K35" s="32">
        <f t="shared" si="45"/>
        <v>1538</v>
      </c>
      <c r="L35" s="43">
        <f t="shared" si="45"/>
        <v>3</v>
      </c>
      <c r="M35" s="32">
        <f t="shared" si="45"/>
        <v>2430</v>
      </c>
      <c r="N35" s="43">
        <f t="shared" si="45"/>
        <v>0</v>
      </c>
      <c r="O35" s="43">
        <f t="shared" si="45"/>
        <v>4</v>
      </c>
      <c r="P35" s="43">
        <f t="shared" si="45"/>
        <v>4</v>
      </c>
      <c r="Q35" s="43">
        <f t="shared" si="45"/>
        <v>843</v>
      </c>
      <c r="R35" s="32">
        <f t="shared" si="45"/>
        <v>1501</v>
      </c>
      <c r="S35" s="43">
        <f t="shared" si="45"/>
        <v>3</v>
      </c>
      <c r="T35" s="32">
        <f t="shared" si="45"/>
        <v>2347</v>
      </c>
      <c r="U35" s="43">
        <f t="shared" si="45"/>
        <v>979</v>
      </c>
      <c r="V35" s="43">
        <f t="shared" si="45"/>
        <v>762</v>
      </c>
      <c r="W35" s="43">
        <f t="shared" si="45"/>
        <v>10</v>
      </c>
      <c r="X35" s="32">
        <f t="shared" si="45"/>
        <v>1751</v>
      </c>
      <c r="Y35" s="43">
        <f t="shared" si="45"/>
        <v>356</v>
      </c>
      <c r="Z35" s="43">
        <f t="shared" si="45"/>
        <v>546</v>
      </c>
      <c r="AA35" s="43">
        <f t="shared" si="45"/>
        <v>26</v>
      </c>
      <c r="AB35" s="43">
        <f t="shared" si="45"/>
        <v>928</v>
      </c>
      <c r="AC35" s="43">
        <f t="shared" si="45"/>
        <v>165</v>
      </c>
      <c r="AD35" s="43">
        <f t="shared" si="45"/>
        <v>316</v>
      </c>
      <c r="AE35" s="43">
        <f t="shared" si="45"/>
        <v>481</v>
      </c>
      <c r="AF35" s="32">
        <f t="shared" si="45"/>
        <v>2541</v>
      </c>
      <c r="AG35" s="32">
        <f t="shared" si="45"/>
        <v>3517</v>
      </c>
      <c r="AH35" s="43">
        <f t="shared" si="45"/>
        <v>5</v>
      </c>
      <c r="AI35" s="32">
        <f t="shared" si="45"/>
        <v>6063</v>
      </c>
      <c r="AJ35" s="32">
        <f t="shared" si="45"/>
        <v>6721</v>
      </c>
      <c r="AK35" s="32">
        <f t="shared" si="45"/>
        <v>9219</v>
      </c>
      <c r="AL35" s="43">
        <f t="shared" si="45"/>
        <v>49</v>
      </c>
      <c r="AM35" s="32">
        <f t="shared" si="45"/>
        <v>15989</v>
      </c>
    </row>
    <row r="36" ht="15.75" customHeight="1">
      <c r="A36" s="35" t="s">
        <v>36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</row>
    <row r="37" ht="15.75" customHeight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</row>
    <row r="38" ht="15.75" customHeight="1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</row>
    <row r="39" ht="15.75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ht="15.7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</row>
    <row r="41" ht="15.7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</row>
    <row r="42" ht="15.7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</row>
    <row r="43" ht="15.75" customHeight="1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</row>
    <row r="44" ht="15.75" customHeight="1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</row>
    <row r="45" ht="15.75" customHeight="1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ht="15.75" customHeight="1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ht="15.75" customHeight="1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ht="15.75" customHeight="1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ht="15.75" customHeight="1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ht="15.75" customHeight="1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</row>
    <row r="51" ht="15.75" customHeight="1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</row>
    <row r="52" ht="15.75" customHeight="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ht="15.7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</row>
    <row r="54" ht="15.75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</row>
    <row r="55" ht="15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</row>
    <row r="56" ht="15.75" customHeight="1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</row>
    <row r="57" ht="15.75" customHeight="1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ht="15.75" customHeight="1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</row>
    <row r="59" ht="15.75" customHeight="1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ht="15.75" customHeigh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ht="15.75" customHeight="1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ht="15.75" customHeigh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ht="15.75" customHeight="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ht="15.75" customHeight="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</row>
    <row r="65" ht="15.75" customHeight="1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</row>
    <row r="66" ht="15.75" customHeight="1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</row>
    <row r="67" ht="15.75" customHeight="1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</row>
    <row r="68" ht="15.75" customHeight="1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</row>
    <row r="69" ht="15.75" customHeight="1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</row>
    <row r="70" ht="15.75" customHeight="1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</row>
    <row r="71" ht="15.75" customHeight="1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</row>
    <row r="72" ht="15.75" customHeight="1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</row>
    <row r="73" ht="15.75" customHeight="1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</row>
    <row r="74" ht="15.75" customHeight="1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</row>
    <row r="75" ht="15.75" customHeight="1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</row>
    <row r="76" ht="15.75" customHeight="1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</row>
    <row r="77" ht="15.75" customHeight="1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ht="15.7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</row>
    <row r="79" ht="15.7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</row>
    <row r="80" ht="15.75" customHeight="1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</row>
    <row r="81" ht="15.75" customHeight="1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</row>
    <row r="82" ht="15.75" customHeight="1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</row>
    <row r="83" ht="15.75" customHeight="1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</row>
    <row r="84" ht="15.75" customHeight="1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</row>
    <row r="85" ht="15.75" customHeigh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</row>
    <row r="86" ht="15.7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</row>
    <row r="87" ht="15.75" customHeight="1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</row>
    <row r="88" ht="15.75" customHeight="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</row>
    <row r="89" ht="15.75" customHeight="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</row>
    <row r="90" ht="15.75" customHeight="1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</row>
    <row r="91" ht="15.75" customHeight="1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</row>
    <row r="92" ht="15.75" customHeight="1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</row>
    <row r="93" ht="15.75" customHeight="1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</row>
    <row r="94" ht="15.75" customHeight="1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</row>
    <row r="95" ht="15.75" customHeight="1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</row>
    <row r="96" ht="15.75" customHeight="1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</row>
    <row r="97" ht="15.75" customHeight="1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</row>
    <row r="98" ht="15.75" customHeight="1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</row>
    <row r="99" ht="15.75" customHeight="1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</row>
    <row r="100" ht="15.75" customHeight="1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</row>
    <row r="101" ht="15.75" customHeight="1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</row>
    <row r="102" ht="15.75" customHeight="1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</row>
    <row r="103" ht="15.75" customHeight="1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ht="15.75" customHeight="1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</row>
    <row r="105" ht="15.75" customHeight="1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</row>
    <row r="106" ht="15.75" customHeight="1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</row>
    <row r="107" ht="15.75" customHeight="1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</row>
    <row r="108" ht="15.7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</row>
    <row r="109" ht="15.75" customHeight="1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</row>
    <row r="110" ht="15.75" customHeight="1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</row>
    <row r="111" ht="15.75" customHeight="1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</row>
    <row r="112" ht="15.75" customHeight="1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</row>
    <row r="113" ht="15.75" customHeight="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</row>
    <row r="114" ht="15.75" customHeight="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</row>
    <row r="115" ht="15.75" customHeight="1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</row>
    <row r="116" ht="15.75" customHeight="1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ht="15.75" customHeight="1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</row>
    <row r="118" ht="15.75" customHeight="1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</row>
    <row r="119" ht="15.75" customHeight="1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</row>
    <row r="120" ht="15.75" customHeight="1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</row>
    <row r="121" ht="15.75" customHeight="1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</row>
    <row r="122" ht="15.75" customHeight="1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</row>
    <row r="123" ht="15.75" customHeight="1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</row>
    <row r="124" ht="15.75" customHeight="1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</row>
    <row r="125" ht="15.75" customHeight="1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</row>
    <row r="126" ht="15.75" customHeight="1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</row>
    <row r="127" ht="15.7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</row>
    <row r="128" ht="15.75" customHeight="1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</row>
    <row r="129" ht="15.75" customHeight="1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</row>
    <row r="130" ht="15.75" customHeight="1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</row>
    <row r="131" ht="15.75" customHeight="1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</row>
    <row r="132" ht="15.75" customHeight="1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</row>
    <row r="133" ht="15.75" customHeight="1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</row>
    <row r="134" ht="15.75" customHeight="1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</row>
    <row r="135" ht="15.75" customHeight="1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</row>
    <row r="136" ht="15.75" customHeight="1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</row>
    <row r="137" ht="15.75" customHeight="1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</row>
    <row r="138" ht="15.75" customHeight="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</row>
    <row r="139" ht="15.75" customHeight="1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</row>
    <row r="140" ht="15.75" customHeight="1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</row>
    <row r="141" ht="15.75" customHeight="1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</row>
    <row r="142" ht="15.75" customHeight="1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</row>
    <row r="143" ht="15.75" customHeight="1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</row>
    <row r="144" ht="15.75" customHeight="1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</row>
    <row r="145" ht="15.75" customHeight="1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</row>
    <row r="146" ht="15.75" customHeight="1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</row>
    <row r="147" ht="15.75" customHeight="1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</row>
    <row r="148" ht="15.75" customHeight="1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</row>
    <row r="149" ht="15.75" customHeight="1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</row>
    <row r="150" ht="15.7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</row>
    <row r="151" ht="15.75" customHeight="1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</row>
    <row r="152" ht="15.75" customHeight="1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</row>
    <row r="153" ht="15.75" customHeight="1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</row>
    <row r="154" ht="15.75" customHeight="1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</row>
    <row r="155" ht="15.75" customHeight="1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</row>
    <row r="156" ht="15.75" customHeight="1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</row>
    <row r="157" ht="15.75" customHeight="1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</row>
    <row r="158" ht="15.75" customHeight="1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</row>
    <row r="159" ht="15.75" customHeight="1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</row>
    <row r="160" ht="15.75" customHeight="1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</row>
    <row r="161" ht="15.75" customHeight="1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</row>
    <row r="162" ht="15.75" customHeight="1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</row>
    <row r="163" ht="15.75" customHeight="1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</row>
    <row r="164" ht="15.75" customHeight="1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</row>
    <row r="165" ht="15.75" customHeight="1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</row>
    <row r="166" ht="15.75" customHeight="1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</row>
    <row r="167" ht="15.75" customHeight="1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</row>
    <row r="168" ht="15.75" customHeight="1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</row>
    <row r="169" ht="15.75" customHeight="1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</row>
    <row r="170" ht="15.75" customHeight="1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</row>
    <row r="171" ht="15.75" customHeight="1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</row>
    <row r="172" ht="15.75" customHeight="1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</row>
    <row r="173" ht="15.75" customHeight="1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</row>
    <row r="174" ht="15.75" customHeight="1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</row>
    <row r="175" ht="15.75" customHeight="1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</row>
    <row r="176" ht="15.75" customHeight="1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</row>
    <row r="177" ht="15.75" customHeight="1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</row>
    <row r="178" ht="15.75" customHeight="1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</row>
    <row r="179" ht="15.75" customHeight="1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</row>
    <row r="180" ht="15.75" customHeight="1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</row>
    <row r="181" ht="15.75" customHeight="1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</row>
    <row r="182" ht="15.75" customHeight="1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</row>
    <row r="183" ht="15.75" customHeight="1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</row>
    <row r="184" ht="15.75" customHeight="1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</row>
    <row r="185" ht="15.75" customHeight="1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</row>
    <row r="186" ht="15.75" customHeight="1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</row>
    <row r="187" ht="15.75" customHeight="1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</row>
    <row r="188" ht="15.75" customHeight="1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</row>
    <row r="189" ht="15.75" customHeight="1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</row>
    <row r="190" ht="15.75" customHeight="1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</row>
    <row r="191" ht="15.75" customHeight="1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</row>
    <row r="192" ht="15.75" customHeight="1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</row>
    <row r="193" ht="15.75" customHeight="1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</row>
    <row r="194" ht="15.75" customHeight="1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</row>
    <row r="195" ht="15.75" customHeight="1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</row>
    <row r="196" ht="15.75" customHeight="1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</row>
    <row r="197" ht="15.75" customHeight="1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</row>
    <row r="198" ht="15.75" customHeight="1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</row>
    <row r="199" ht="15.75" customHeight="1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</row>
    <row r="200" ht="15.75" customHeight="1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</row>
    <row r="201" ht="15.75" customHeight="1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</row>
    <row r="202" ht="15.75" customHeight="1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</row>
    <row r="203" ht="15.75" customHeight="1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</row>
    <row r="204" ht="15.75" customHeight="1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</row>
    <row r="205" ht="15.75" customHeight="1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</row>
    <row r="206" ht="15.75" customHeight="1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</row>
    <row r="207" ht="15.75" customHeight="1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</row>
    <row r="208" ht="15.75" customHeight="1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</row>
    <row r="209" ht="15.75" customHeight="1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</row>
    <row r="210" ht="15.75" customHeight="1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</row>
    <row r="211" ht="15.75" customHeight="1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</row>
    <row r="212" ht="15.75" customHeight="1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</row>
    <row r="213" ht="15.75" customHeight="1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</row>
    <row r="214" ht="15.75" customHeight="1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</row>
    <row r="215" ht="15.75" customHeight="1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</row>
    <row r="216" ht="15.75" customHeight="1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</row>
    <row r="217" ht="15.75" customHeight="1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</row>
    <row r="218" ht="15.75" customHeight="1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</row>
    <row r="219" ht="15.75" customHeight="1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</row>
    <row r="220" ht="15.75" customHeight="1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</row>
    <row r="221" ht="15.75" customHeight="1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</row>
    <row r="222" ht="15.75" customHeight="1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</row>
    <row r="223" ht="15.75" customHeight="1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</row>
    <row r="224" ht="15.75" customHeight="1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</row>
    <row r="225" ht="15.75" customHeight="1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</row>
    <row r="226" ht="15.75" customHeight="1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</row>
    <row r="227" ht="15.75" customHeight="1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</row>
    <row r="228" ht="15.75" customHeight="1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</row>
    <row r="229" ht="15.75" customHeight="1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</row>
    <row r="230" ht="15.75" customHeight="1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</row>
    <row r="231" ht="15.75" customHeight="1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</row>
    <row r="232" ht="15.75" customHeight="1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</row>
    <row r="233" ht="15.75" customHeight="1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</row>
    <row r="234" ht="15.75" customHeight="1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</row>
    <row r="235" ht="15.75" customHeight="1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</row>
    <row r="236" ht="15.75" customHeight="1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</row>
    <row r="237" ht="15.75" customHeight="1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</row>
    <row r="238" ht="15.75" customHeight="1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</row>
    <row r="239" ht="15.75" customHeight="1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</row>
    <row r="240" ht="15.75" customHeight="1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</row>
    <row r="241" ht="15.75" customHeight="1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</row>
    <row r="242" ht="15.75" customHeight="1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</row>
    <row r="243" ht="15.75" customHeight="1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</row>
    <row r="244" ht="15.75" customHeight="1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</row>
    <row r="245" ht="15.75" customHeight="1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</row>
    <row r="246" ht="15.75" customHeight="1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</row>
    <row r="247" ht="15.75" customHeight="1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</row>
    <row r="248" ht="15.75" customHeight="1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</row>
    <row r="249" ht="15.75" customHeight="1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</row>
    <row r="250" ht="15.75" customHeight="1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</row>
    <row r="251" ht="15.75" customHeight="1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</row>
    <row r="252" ht="15.75" customHeight="1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</row>
    <row r="253" ht="15.75" customHeight="1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</row>
    <row r="254" ht="15.75" customHeight="1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</row>
    <row r="255" ht="15.75" customHeight="1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</row>
    <row r="256" ht="15.75" customHeight="1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</row>
    <row r="257" ht="15.75" customHeight="1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</row>
    <row r="258" ht="15.75" customHeight="1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</row>
    <row r="259" ht="15.75" customHeight="1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</row>
    <row r="260" ht="15.75" customHeight="1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</row>
    <row r="261" ht="15.75" customHeight="1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</row>
    <row r="262" ht="15.75" customHeight="1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</row>
    <row r="263" ht="15.75" customHeight="1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</row>
    <row r="264" ht="15.75" customHeight="1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</row>
    <row r="265" ht="15.75" customHeight="1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</row>
    <row r="266" ht="15.75" customHeight="1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</row>
    <row r="267" ht="15.75" customHeight="1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</row>
    <row r="268" ht="15.75" customHeight="1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</row>
    <row r="269" ht="15.75" customHeight="1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</row>
    <row r="270" ht="15.75" customHeight="1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</row>
    <row r="271" ht="15.75" customHeight="1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</row>
    <row r="272" ht="15.75" customHeight="1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</row>
    <row r="273" ht="15.75" customHeight="1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</row>
    <row r="274" ht="15.75" customHeight="1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</row>
    <row r="275" ht="15.75" customHeight="1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</row>
    <row r="276" ht="15.75" customHeight="1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</row>
    <row r="277" ht="15.75" customHeight="1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</row>
    <row r="278" ht="15.75" customHeight="1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</row>
    <row r="279" ht="15.75" customHeight="1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</row>
    <row r="280" ht="15.75" customHeight="1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</row>
    <row r="281" ht="15.75" customHeight="1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</row>
    <row r="282" ht="15.75" customHeight="1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</row>
    <row r="283" ht="15.75" customHeight="1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</row>
    <row r="284" ht="15.75" customHeight="1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</row>
    <row r="285" ht="15.75" customHeight="1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</row>
    <row r="286" ht="15.75" customHeight="1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</row>
    <row r="287" ht="15.75" customHeight="1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</row>
    <row r="288" ht="15.75" customHeight="1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</row>
    <row r="289" ht="15.75" customHeight="1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</row>
    <row r="290" ht="15.75" customHeight="1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</row>
    <row r="291" ht="15.75" customHeight="1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</row>
    <row r="292" ht="15.75" customHeight="1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</row>
    <row r="293" ht="15.75" customHeight="1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</row>
    <row r="294" ht="15.75" customHeight="1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</row>
    <row r="295" ht="15.75" customHeight="1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</row>
    <row r="296" ht="15.75" customHeight="1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</row>
    <row r="297" ht="15.75" customHeight="1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</row>
    <row r="298" ht="15.75" customHeight="1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</row>
    <row r="299" ht="15.75" customHeight="1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</row>
    <row r="300" ht="15.75" customHeight="1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</row>
    <row r="301" ht="15.75" customHeight="1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</row>
    <row r="302" ht="15.75" customHeight="1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</row>
    <row r="303" ht="15.75" customHeight="1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</row>
    <row r="304" ht="15.75" customHeight="1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</row>
    <row r="305" ht="15.75" customHeight="1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</row>
    <row r="306" ht="15.75" customHeight="1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</row>
    <row r="307" ht="15.75" customHeight="1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</row>
    <row r="308" ht="15.75" customHeight="1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</row>
    <row r="309" ht="15.75" customHeight="1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</row>
    <row r="310" ht="15.75" customHeight="1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</row>
    <row r="311" ht="15.75" customHeight="1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</row>
    <row r="312" ht="15.75" customHeight="1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</row>
    <row r="313" ht="15.75" customHeight="1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</row>
    <row r="314" ht="15.75" customHeight="1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</row>
    <row r="315" ht="15.75" customHeight="1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</row>
    <row r="316" ht="15.75" customHeight="1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</row>
    <row r="317" ht="15.75" customHeight="1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</row>
    <row r="318" ht="15.75" customHeight="1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</row>
    <row r="319" ht="15.75" customHeight="1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</row>
    <row r="320" ht="15.75" customHeight="1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</row>
    <row r="321" ht="15.75" customHeight="1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</row>
    <row r="322" ht="15.75" customHeight="1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</row>
    <row r="323" ht="15.75" customHeight="1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</row>
    <row r="324" ht="15.75" customHeight="1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</row>
    <row r="325" ht="15.75" customHeight="1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</row>
    <row r="326" ht="15.75" customHeight="1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</row>
    <row r="327" ht="15.75" customHeight="1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</row>
    <row r="328" ht="15.75" customHeight="1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</row>
    <row r="329" ht="15.75" customHeight="1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</row>
    <row r="330" ht="15.75" customHeight="1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</row>
    <row r="331" ht="15.75" customHeight="1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</row>
    <row r="332" ht="15.75" customHeight="1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</row>
    <row r="333" ht="15.75" customHeight="1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</row>
    <row r="334" ht="15.75" customHeight="1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</row>
    <row r="335" ht="15.75" customHeight="1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</row>
    <row r="336" ht="15.75" customHeight="1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</row>
    <row r="337" ht="15.75" customHeight="1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</row>
    <row r="338" ht="15.75" customHeight="1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</row>
    <row r="339" ht="15.75" customHeight="1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</row>
    <row r="340" ht="15.75" customHeight="1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</row>
    <row r="341" ht="15.75" customHeight="1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</row>
    <row r="342" ht="15.75" customHeight="1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</row>
    <row r="343" ht="15.75" customHeight="1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</row>
    <row r="344" ht="15.75" customHeight="1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</row>
    <row r="345" ht="15.75" customHeight="1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</row>
    <row r="346" ht="15.75" customHeight="1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</row>
    <row r="347" ht="15.75" customHeight="1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</row>
    <row r="348" ht="15.75" customHeight="1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</row>
    <row r="349" ht="15.75" customHeight="1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</row>
    <row r="350" ht="15.75" customHeight="1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</row>
    <row r="351" ht="15.75" customHeight="1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</row>
    <row r="352" ht="15.75" customHeight="1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</row>
    <row r="353" ht="15.75" customHeight="1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</row>
    <row r="354" ht="15.75" customHeight="1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</row>
    <row r="355" ht="15.75" customHeight="1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</row>
    <row r="356" ht="15.75" customHeight="1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</row>
    <row r="357" ht="15.75" customHeight="1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</row>
    <row r="358" ht="15.75" customHeight="1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</row>
    <row r="359" ht="15.75" customHeight="1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</row>
    <row r="360" ht="15.75" customHeight="1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</row>
    <row r="361" ht="15.75" customHeight="1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</row>
    <row r="362" ht="15.75" customHeight="1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</row>
    <row r="363" ht="15.75" customHeight="1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</row>
    <row r="364" ht="15.75" customHeight="1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</row>
    <row r="365" ht="15.75" customHeight="1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</row>
    <row r="366" ht="15.75" customHeight="1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</row>
    <row r="367" ht="15.75" customHeight="1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</row>
    <row r="368" ht="15.75" customHeight="1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</row>
    <row r="369" ht="15.75" customHeight="1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</row>
    <row r="370" ht="15.75" customHeight="1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</row>
    <row r="371" ht="15.75" customHeight="1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</row>
    <row r="372" ht="15.75" customHeight="1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</row>
    <row r="373" ht="15.75" customHeight="1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</row>
    <row r="374" ht="15.75" customHeight="1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</row>
    <row r="375" ht="15.75" customHeight="1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</row>
    <row r="376" ht="15.75" customHeight="1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</row>
    <row r="377" ht="15.75" customHeight="1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</row>
    <row r="378" ht="15.75" customHeight="1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</row>
    <row r="379" ht="15.75" customHeight="1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</row>
    <row r="380" ht="15.75" customHeight="1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</row>
    <row r="381" ht="15.75" customHeight="1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</row>
    <row r="382" ht="15.75" customHeight="1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</row>
    <row r="383" ht="15.75" customHeight="1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</row>
    <row r="384" ht="15.75" customHeight="1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</row>
    <row r="385" ht="15.75" customHeight="1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</row>
    <row r="386" ht="15.75" customHeight="1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</row>
    <row r="387" ht="15.75" customHeight="1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</row>
    <row r="388" ht="15.75" customHeight="1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</row>
    <row r="389" ht="15.75" customHeight="1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</row>
    <row r="390" ht="15.75" customHeight="1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</row>
    <row r="391" ht="15.75" customHeight="1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</row>
    <row r="392" ht="15.75" customHeight="1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</row>
    <row r="393" ht="15.75" customHeight="1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</row>
    <row r="394" ht="15.75" customHeight="1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</row>
    <row r="395" ht="15.75" customHeight="1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</row>
    <row r="396" ht="15.75" customHeight="1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</row>
    <row r="397" ht="15.75" customHeight="1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</row>
    <row r="398" ht="15.75" customHeight="1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</row>
    <row r="399" ht="15.75" customHeight="1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</row>
    <row r="400" ht="15.75" customHeight="1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</row>
    <row r="401" ht="15.75" customHeight="1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</row>
    <row r="402" ht="15.75" customHeight="1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</row>
    <row r="403" ht="15.75" customHeight="1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</row>
    <row r="404" ht="15.75" customHeight="1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</row>
    <row r="405" ht="15.75" customHeight="1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</row>
    <row r="406" ht="15.75" customHeight="1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</row>
    <row r="407" ht="15.75" customHeight="1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</row>
    <row r="408" ht="15.75" customHeight="1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</row>
    <row r="409" ht="15.75" customHeight="1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</row>
    <row r="410" ht="15.75" customHeight="1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</row>
    <row r="411" ht="15.75" customHeight="1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</row>
    <row r="412" ht="15.75" customHeight="1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</row>
    <row r="413" ht="15.75" customHeight="1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</row>
    <row r="414" ht="15.75" customHeight="1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</row>
    <row r="415" ht="15.75" customHeight="1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</row>
    <row r="416" ht="15.75" customHeight="1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</row>
    <row r="417" ht="15.75" customHeight="1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</row>
    <row r="418" ht="15.75" customHeight="1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</row>
    <row r="419" ht="15.75" customHeight="1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</row>
    <row r="420" ht="15.75" customHeight="1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</row>
    <row r="421" ht="15.75" customHeight="1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</row>
    <row r="422" ht="15.75" customHeight="1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</row>
    <row r="423" ht="15.75" customHeight="1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</row>
    <row r="424" ht="15.75" customHeight="1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</row>
    <row r="425" ht="15.75" customHeight="1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</row>
    <row r="426" ht="15.75" customHeight="1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</row>
    <row r="427" ht="15.75" customHeight="1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</row>
    <row r="428" ht="15.75" customHeight="1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</row>
    <row r="429" ht="15.75" customHeight="1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</row>
    <row r="430" ht="15.75" customHeight="1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</row>
    <row r="431" ht="15.75" customHeight="1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</row>
    <row r="432" ht="15.75" customHeight="1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</row>
    <row r="433" ht="15.75" customHeight="1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</row>
    <row r="434" ht="15.75" customHeight="1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</row>
    <row r="435" ht="15.75" customHeight="1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</row>
    <row r="436" ht="15.75" customHeight="1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</row>
    <row r="437" ht="15.75" customHeight="1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</row>
    <row r="438" ht="15.75" customHeight="1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</row>
    <row r="439" ht="15.75" customHeight="1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</row>
    <row r="440" ht="15.75" customHeight="1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</row>
    <row r="441" ht="15.75" customHeight="1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</row>
    <row r="442" ht="15.75" customHeight="1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</row>
    <row r="443" ht="15.75" customHeight="1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</row>
    <row r="444" ht="15.75" customHeight="1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</row>
    <row r="445" ht="15.75" customHeight="1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</row>
    <row r="446" ht="15.75" customHeight="1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</row>
    <row r="447" ht="15.75" customHeight="1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</row>
    <row r="448" ht="15.75" customHeight="1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</row>
    <row r="449" ht="15.75" customHeight="1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</row>
    <row r="450" ht="15.75" customHeight="1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</row>
    <row r="451" ht="15.75" customHeight="1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</row>
    <row r="452" ht="15.75" customHeight="1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</row>
    <row r="453" ht="15.75" customHeight="1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</row>
    <row r="454" ht="15.75" customHeight="1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</row>
    <row r="455" ht="15.75" customHeight="1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</row>
    <row r="456" ht="15.75" customHeight="1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</row>
    <row r="457" ht="15.75" customHeight="1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</row>
    <row r="458" ht="15.75" customHeight="1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</row>
    <row r="459" ht="15.75" customHeight="1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</row>
    <row r="460" ht="15.75" customHeight="1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</row>
    <row r="461" ht="15.75" customHeight="1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</row>
    <row r="462" ht="15.75" customHeight="1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</row>
    <row r="463" ht="15.75" customHeight="1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</row>
    <row r="464" ht="15.75" customHeight="1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</row>
    <row r="465" ht="15.75" customHeight="1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</row>
    <row r="466" ht="15.75" customHeight="1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</row>
    <row r="467" ht="15.75" customHeight="1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</row>
    <row r="468" ht="15.75" customHeight="1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</row>
    <row r="469" ht="15.75" customHeight="1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</row>
    <row r="470" ht="15.75" customHeight="1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</row>
    <row r="471" ht="15.75" customHeight="1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</row>
    <row r="472" ht="15.75" customHeight="1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</row>
    <row r="473" ht="15.75" customHeight="1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</row>
    <row r="474" ht="15.75" customHeight="1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</row>
    <row r="475" ht="15.75" customHeight="1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</row>
    <row r="476" ht="15.75" customHeight="1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</row>
    <row r="477" ht="15.75" customHeight="1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</row>
    <row r="478" ht="15.75" customHeight="1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</row>
    <row r="479" ht="15.75" customHeight="1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</row>
    <row r="480" ht="15.75" customHeight="1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</row>
    <row r="481" ht="15.75" customHeight="1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</row>
    <row r="482" ht="15.75" customHeight="1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</row>
    <row r="483" ht="15.75" customHeight="1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</row>
    <row r="484" ht="15.75" customHeight="1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</row>
    <row r="485" ht="15.75" customHeight="1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</row>
    <row r="486" ht="15.75" customHeight="1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</row>
    <row r="487" ht="15.75" customHeight="1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</row>
    <row r="488" ht="15.75" customHeight="1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</row>
    <row r="489" ht="15.75" customHeight="1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</row>
    <row r="490" ht="15.75" customHeight="1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</row>
    <row r="491" ht="15.75" customHeight="1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</row>
    <row r="492" ht="15.75" customHeight="1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</row>
    <row r="493" ht="15.75" customHeight="1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</row>
    <row r="494" ht="15.75" customHeight="1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</row>
    <row r="495" ht="15.75" customHeight="1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</row>
    <row r="496" ht="15.75" customHeight="1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</row>
    <row r="497" ht="15.75" customHeight="1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</row>
    <row r="498" ht="15.75" customHeight="1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</row>
    <row r="499" ht="15.75" customHeight="1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</row>
    <row r="500" ht="15.75" customHeight="1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</row>
    <row r="501" ht="15.75" customHeight="1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</row>
    <row r="502" ht="15.75" customHeight="1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</row>
    <row r="503" ht="15.75" customHeight="1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</row>
    <row r="504" ht="15.75" customHeight="1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</row>
    <row r="505" ht="15.75" customHeight="1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</row>
    <row r="506" ht="15.75" customHeight="1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</row>
    <row r="507" ht="15.75" customHeight="1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</row>
    <row r="508" ht="15.75" customHeight="1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</row>
    <row r="509" ht="15.75" customHeight="1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</row>
    <row r="510" ht="15.75" customHeight="1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</row>
    <row r="511" ht="15.75" customHeight="1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</row>
    <row r="512" ht="15.75" customHeight="1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</row>
    <row r="513" ht="15.75" customHeight="1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</row>
    <row r="514" ht="15.75" customHeight="1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</row>
    <row r="515" ht="15.75" customHeight="1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</row>
    <row r="516" ht="15.75" customHeight="1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</row>
    <row r="517" ht="15.75" customHeight="1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</row>
    <row r="518" ht="15.75" customHeight="1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</row>
    <row r="519" ht="15.75" customHeight="1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</row>
    <row r="520" ht="15.75" customHeight="1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</row>
    <row r="521" ht="15.75" customHeight="1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</row>
    <row r="522" ht="15.75" customHeight="1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</row>
    <row r="523" ht="15.75" customHeight="1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</row>
    <row r="524" ht="15.75" customHeight="1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</row>
    <row r="525" ht="15.75" customHeight="1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</row>
    <row r="526" ht="15.75" customHeight="1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</row>
    <row r="527" ht="15.75" customHeight="1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</row>
    <row r="528" ht="15.75" customHeight="1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</row>
    <row r="529" ht="15.75" customHeight="1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</row>
    <row r="530" ht="15.75" customHeight="1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</row>
    <row r="531" ht="15.75" customHeight="1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</row>
    <row r="532" ht="15.75" customHeight="1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</row>
    <row r="533" ht="15.75" customHeight="1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</row>
    <row r="534" ht="15.75" customHeight="1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</row>
    <row r="535" ht="15.75" customHeight="1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</row>
    <row r="536" ht="15.75" customHeight="1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</row>
    <row r="537" ht="15.75" customHeight="1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</row>
    <row r="538" ht="15.75" customHeight="1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</row>
    <row r="539" ht="15.75" customHeight="1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</row>
    <row r="540" ht="15.75" customHeight="1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</row>
    <row r="541" ht="15.75" customHeight="1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</row>
    <row r="542" ht="15.75" customHeight="1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</row>
    <row r="543" ht="15.75" customHeight="1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</row>
    <row r="544" ht="15.75" customHeight="1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</row>
    <row r="545" ht="15.75" customHeight="1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</row>
    <row r="546" ht="15.75" customHeight="1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</row>
    <row r="547" ht="15.75" customHeight="1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</row>
    <row r="548" ht="15.75" customHeight="1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</row>
    <row r="549" ht="15.75" customHeight="1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</row>
    <row r="550" ht="15.75" customHeight="1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</row>
    <row r="551" ht="15.75" customHeight="1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</row>
    <row r="552" ht="15.75" customHeight="1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</row>
    <row r="553" ht="15.75" customHeight="1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</row>
    <row r="554" ht="15.75" customHeight="1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</row>
    <row r="555" ht="15.75" customHeight="1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</row>
    <row r="556" ht="15.75" customHeight="1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</row>
    <row r="557" ht="15.75" customHeight="1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</row>
    <row r="558" ht="15.75" customHeight="1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</row>
    <row r="559" ht="15.75" customHeight="1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</row>
    <row r="560" ht="15.75" customHeight="1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</row>
    <row r="561" ht="15.75" customHeight="1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</row>
    <row r="562" ht="15.75" customHeight="1"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</row>
    <row r="563" ht="15.75" customHeight="1"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</row>
    <row r="564" ht="15.75" customHeight="1"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</row>
    <row r="565" ht="15.75" customHeight="1"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</row>
    <row r="566" ht="15.75" customHeight="1"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</row>
    <row r="567" ht="15.75" customHeight="1"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</row>
    <row r="568" ht="15.75" customHeight="1"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</row>
    <row r="569" ht="15.75" customHeight="1"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</row>
    <row r="570" ht="15.75" customHeight="1"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</row>
    <row r="571" ht="15.75" customHeight="1"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</row>
    <row r="572" ht="15.75" customHeight="1"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</row>
    <row r="573" ht="15.75" customHeight="1"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</row>
    <row r="574" ht="15.75" customHeight="1"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</row>
    <row r="575" ht="15.75" customHeight="1"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</row>
    <row r="576" ht="15.75" customHeight="1"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</row>
    <row r="577" ht="15.75" customHeight="1"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</row>
    <row r="578" ht="15.75" customHeight="1"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</row>
    <row r="579" ht="15.75" customHeight="1"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</row>
    <row r="580" ht="15.75" customHeight="1"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</row>
    <row r="581" ht="15.75" customHeight="1"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</row>
    <row r="582" ht="15.75" customHeight="1"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</row>
    <row r="583" ht="15.75" customHeight="1"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</row>
    <row r="584" ht="15.75" customHeight="1"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</row>
    <row r="585" ht="15.75" customHeight="1"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</row>
    <row r="586" ht="15.75" customHeight="1"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</row>
    <row r="587" ht="15.75" customHeight="1"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</row>
    <row r="588" ht="15.75" customHeight="1"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</row>
    <row r="589" ht="15.75" customHeight="1"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</row>
    <row r="590" ht="15.75" customHeight="1"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</row>
    <row r="591" ht="15.75" customHeight="1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</row>
    <row r="592" ht="15.75" customHeight="1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</row>
    <row r="593" ht="15.75" customHeight="1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</row>
    <row r="594" ht="15.75" customHeight="1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</row>
    <row r="595" ht="15.75" customHeight="1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</row>
    <row r="596" ht="15.75" customHeight="1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</row>
    <row r="597" ht="15.75" customHeight="1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</row>
    <row r="598" ht="15.75" customHeight="1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</row>
    <row r="599" ht="15.75" customHeight="1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</row>
    <row r="600" ht="15.75" customHeight="1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</row>
    <row r="601" ht="15.75" customHeight="1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</row>
    <row r="602" ht="15.75" customHeight="1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</row>
    <row r="603" ht="15.75" customHeight="1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</row>
    <row r="604" ht="15.75" customHeight="1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</row>
    <row r="605" ht="15.75" customHeight="1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</row>
    <row r="606" ht="15.75" customHeight="1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</row>
    <row r="607" ht="15.75" customHeight="1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</row>
    <row r="608" ht="15.75" customHeight="1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</row>
    <row r="609" ht="15.75" customHeight="1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</row>
    <row r="610" ht="15.75" customHeight="1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</row>
    <row r="611" ht="15.75" customHeight="1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</row>
    <row r="612" ht="15.75" customHeight="1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</row>
    <row r="613" ht="15.75" customHeight="1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</row>
    <row r="614" ht="15.75" customHeight="1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</row>
    <row r="615" ht="15.75" customHeight="1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</row>
    <row r="616" ht="15.75" customHeight="1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</row>
    <row r="617" ht="15.75" customHeight="1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</row>
    <row r="618" ht="15.75" customHeight="1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</row>
    <row r="619" ht="15.75" customHeight="1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</row>
    <row r="620" ht="15.75" customHeight="1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</row>
    <row r="621" ht="15.75" customHeight="1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</row>
    <row r="622" ht="15.75" customHeight="1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</row>
    <row r="623" ht="15.75" customHeight="1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</row>
    <row r="624" ht="15.75" customHeight="1"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</row>
    <row r="625" ht="15.75" customHeight="1"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</row>
    <row r="626" ht="15.75" customHeight="1"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</row>
    <row r="627" ht="15.75" customHeight="1"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</row>
    <row r="628" ht="15.75" customHeight="1"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</row>
    <row r="629" ht="15.75" customHeight="1"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</row>
    <row r="630" ht="15.75" customHeight="1"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</row>
    <row r="631" ht="15.75" customHeight="1"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</row>
    <row r="632" ht="15.75" customHeight="1"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</row>
    <row r="633" ht="15.75" customHeight="1"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</row>
    <row r="634" ht="15.75" customHeight="1"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</row>
    <row r="635" ht="15.75" customHeight="1"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</row>
    <row r="636" ht="15.75" customHeight="1"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</row>
    <row r="637" ht="15.75" customHeight="1"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</row>
    <row r="638" ht="15.75" customHeight="1"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</row>
    <row r="639" ht="15.75" customHeight="1"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</row>
    <row r="640" ht="15.75" customHeight="1"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</row>
    <row r="641" ht="15.75" customHeight="1"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</row>
    <row r="642" ht="15.75" customHeight="1"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</row>
    <row r="643" ht="15.75" customHeight="1"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</row>
    <row r="644" ht="15.75" customHeight="1"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</row>
    <row r="645" ht="15.75" customHeight="1"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</row>
    <row r="646" ht="15.75" customHeight="1"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</row>
    <row r="647" ht="15.75" customHeight="1"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</row>
    <row r="648" ht="15.75" customHeight="1"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</row>
    <row r="649" ht="15.75" customHeight="1"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</row>
    <row r="650" ht="15.75" customHeight="1"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</row>
    <row r="651" ht="15.75" customHeight="1"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</row>
    <row r="652" ht="15.75" customHeight="1"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</row>
    <row r="653" ht="15.75" customHeight="1"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</row>
    <row r="654" ht="15.75" customHeight="1"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</row>
    <row r="655" ht="15.75" customHeight="1"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</row>
    <row r="656" ht="15.75" customHeight="1"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</row>
    <row r="657" ht="15.75" customHeight="1"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</row>
    <row r="658" ht="15.75" customHeight="1"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</row>
    <row r="659" ht="15.75" customHeight="1"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</row>
    <row r="660" ht="15.75" customHeight="1"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</row>
    <row r="661" ht="15.75" customHeight="1"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</row>
    <row r="662" ht="15.75" customHeight="1"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</row>
    <row r="663" ht="15.75" customHeight="1"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</row>
    <row r="664" ht="15.75" customHeight="1"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</row>
    <row r="665" ht="15.75" customHeight="1"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</row>
    <row r="666" ht="15.75" customHeight="1"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</row>
    <row r="667" ht="15.75" customHeight="1"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</row>
    <row r="668" ht="15.75" customHeight="1"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</row>
    <row r="669" ht="15.75" customHeight="1"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</row>
    <row r="670" ht="15.75" customHeight="1"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</row>
    <row r="671" ht="15.75" customHeight="1"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</row>
    <row r="672" ht="15.75" customHeight="1"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</row>
    <row r="673" ht="15.75" customHeight="1"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</row>
    <row r="674" ht="15.75" customHeight="1"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</row>
    <row r="675" ht="15.75" customHeight="1"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</row>
    <row r="676" ht="15.75" customHeight="1"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</row>
    <row r="677" ht="15.75" customHeight="1"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</row>
    <row r="678" ht="15.75" customHeight="1"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</row>
    <row r="679" ht="15.75" customHeight="1"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</row>
    <row r="680" ht="15.75" customHeight="1"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</row>
    <row r="681" ht="15.75" customHeight="1"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</row>
    <row r="682" ht="15.75" customHeight="1"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</row>
    <row r="683" ht="15.75" customHeight="1"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</row>
    <row r="684" ht="15.75" customHeight="1"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</row>
    <row r="685" ht="15.75" customHeight="1"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</row>
    <row r="686" ht="15.75" customHeight="1"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</row>
    <row r="687" ht="15.75" customHeight="1"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</row>
    <row r="688" ht="15.75" customHeight="1"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</row>
    <row r="689" ht="15.75" customHeight="1"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</row>
    <row r="690" ht="15.75" customHeight="1"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</row>
    <row r="691" ht="15.75" customHeight="1"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</row>
    <row r="692" ht="15.75" customHeight="1"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</row>
    <row r="693" ht="15.75" customHeight="1"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</row>
    <row r="694" ht="15.75" customHeight="1"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</row>
    <row r="695" ht="15.75" customHeight="1"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</row>
    <row r="696" ht="15.75" customHeight="1"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</row>
    <row r="697" ht="15.75" customHeight="1"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</row>
    <row r="698" ht="15.75" customHeight="1"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</row>
    <row r="699" ht="15.75" customHeight="1"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</row>
    <row r="700" ht="15.75" customHeight="1"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</row>
    <row r="701" ht="15.75" customHeight="1"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</row>
    <row r="702" ht="15.75" customHeight="1"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</row>
    <row r="703" ht="15.75" customHeight="1"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</row>
    <row r="704" ht="15.75" customHeight="1"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</row>
    <row r="705" ht="15.75" customHeight="1"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</row>
    <row r="706" ht="15.75" customHeight="1"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</row>
    <row r="707" ht="15.75" customHeight="1"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</row>
    <row r="708" ht="15.75" customHeight="1"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</row>
    <row r="709" ht="15.75" customHeight="1"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</row>
    <row r="710" ht="15.75" customHeight="1"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</row>
    <row r="711" ht="15.75" customHeight="1"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</row>
    <row r="712" ht="15.75" customHeight="1"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</row>
    <row r="713" ht="15.75" customHeight="1"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</row>
    <row r="714" ht="15.75" customHeight="1"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</row>
    <row r="715" ht="15.75" customHeight="1"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</row>
    <row r="716" ht="15.75" customHeight="1"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</row>
    <row r="717" ht="15.75" customHeight="1"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</row>
    <row r="718" ht="15.75" customHeight="1"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</row>
    <row r="719" ht="15.75" customHeight="1"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</row>
    <row r="720" ht="15.75" customHeight="1"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</row>
    <row r="721" ht="15.75" customHeight="1"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</row>
    <row r="722" ht="15.75" customHeight="1"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</row>
    <row r="723" ht="15.75" customHeight="1"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</row>
    <row r="724" ht="15.75" customHeight="1"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</row>
    <row r="725" ht="15.75" customHeight="1"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</row>
    <row r="726" ht="15.75" customHeight="1"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</row>
    <row r="727" ht="15.75" customHeight="1"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</row>
    <row r="728" ht="15.75" customHeight="1"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</row>
    <row r="729" ht="15.75" customHeight="1"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</row>
    <row r="730" ht="15.75" customHeight="1"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</row>
    <row r="731" ht="15.75" customHeight="1"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</row>
    <row r="732" ht="15.75" customHeight="1"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</row>
    <row r="733" ht="15.75" customHeight="1"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</row>
    <row r="734" ht="15.75" customHeight="1"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</row>
    <row r="735" ht="15.75" customHeight="1"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</row>
    <row r="736" ht="15.75" customHeight="1"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</row>
    <row r="737" ht="15.75" customHeight="1"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</row>
    <row r="738" ht="15.75" customHeight="1"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</row>
    <row r="739" ht="15.75" customHeight="1"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</row>
    <row r="740" ht="15.75" customHeight="1"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</row>
    <row r="741" ht="15.75" customHeight="1"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</row>
    <row r="742" ht="15.75" customHeight="1"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</row>
    <row r="743" ht="15.75" customHeight="1"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</row>
    <row r="744" ht="15.75" customHeight="1"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</row>
    <row r="745" ht="15.75" customHeight="1"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</row>
    <row r="746" ht="15.75" customHeight="1"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</row>
    <row r="747" ht="15.75" customHeight="1"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</row>
    <row r="748" ht="15.75" customHeight="1"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</row>
    <row r="749" ht="15.75" customHeight="1"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</row>
    <row r="750" ht="15.75" customHeight="1"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</row>
    <row r="751" ht="15.75" customHeight="1"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</row>
    <row r="752" ht="15.75" customHeight="1"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</row>
    <row r="753" ht="15.75" customHeight="1"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</row>
    <row r="754" ht="15.75" customHeight="1"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</row>
    <row r="755" ht="15.75" customHeight="1"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</row>
    <row r="756" ht="15.75" customHeight="1"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</row>
    <row r="757" ht="15.75" customHeight="1"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</row>
    <row r="758" ht="15.75" customHeight="1"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</row>
    <row r="759" ht="15.75" customHeight="1"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</row>
    <row r="760" ht="15.75" customHeight="1"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</row>
    <row r="761" ht="15.75" customHeight="1"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</row>
    <row r="762" ht="15.75" customHeight="1"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</row>
    <row r="763" ht="15.75" customHeight="1"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</row>
    <row r="764" ht="15.75" customHeight="1"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</row>
    <row r="765" ht="15.75" customHeight="1"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</row>
    <row r="766" ht="15.75" customHeight="1"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</row>
    <row r="767" ht="15.75" customHeight="1"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</row>
    <row r="768" ht="15.75" customHeight="1"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</row>
    <row r="769" ht="15.75" customHeight="1"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</row>
    <row r="770" ht="15.75" customHeight="1"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</row>
    <row r="771" ht="15.75" customHeight="1"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</row>
    <row r="772" ht="15.75" customHeight="1"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</row>
    <row r="773" ht="15.75" customHeight="1"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</row>
    <row r="774" ht="15.75" customHeight="1"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</row>
    <row r="775" ht="15.75" customHeight="1"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</row>
    <row r="776" ht="15.75" customHeight="1"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</row>
    <row r="777" ht="15.75" customHeight="1"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</row>
    <row r="778" ht="15.75" customHeight="1"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</row>
    <row r="779" ht="15.75" customHeight="1"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</row>
    <row r="780" ht="15.75" customHeight="1"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</row>
    <row r="781" ht="15.75" customHeight="1"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</row>
    <row r="782" ht="15.75" customHeight="1"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</row>
    <row r="783" ht="15.75" customHeight="1"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</row>
    <row r="784" ht="15.75" customHeight="1"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</row>
    <row r="785" ht="15.75" customHeight="1"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</row>
    <row r="786" ht="15.75" customHeight="1"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</row>
    <row r="787" ht="15.75" customHeight="1"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</row>
    <row r="788" ht="15.75" customHeight="1"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</row>
    <row r="789" ht="15.75" customHeight="1"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</row>
    <row r="790" ht="15.75" customHeight="1"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</row>
    <row r="791" ht="15.75" customHeight="1"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</row>
    <row r="792" ht="15.75" customHeight="1"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</row>
    <row r="793" ht="15.75" customHeight="1"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</row>
    <row r="794" ht="15.75" customHeight="1"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</row>
    <row r="795" ht="15.75" customHeight="1"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</row>
    <row r="796" ht="15.75" customHeight="1"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</row>
    <row r="797" ht="15.75" customHeight="1"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</row>
    <row r="798" ht="15.75" customHeight="1"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</row>
    <row r="799" ht="15.75" customHeight="1"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</row>
    <row r="800" ht="15.75" customHeight="1"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</row>
    <row r="801" ht="15.75" customHeight="1"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</row>
    <row r="802" ht="15.75" customHeight="1"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</row>
    <row r="803" ht="15.75" customHeight="1"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</row>
    <row r="804" ht="15.75" customHeight="1"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</row>
    <row r="805" ht="15.75" customHeight="1"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</row>
    <row r="806" ht="15.75" customHeight="1"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</row>
    <row r="807" ht="15.75" customHeight="1"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</row>
    <row r="808" ht="15.75" customHeight="1"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</row>
    <row r="809" ht="15.75" customHeight="1"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</row>
    <row r="810" ht="15.75" customHeight="1"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</row>
    <row r="811" ht="15.75" customHeight="1"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</row>
    <row r="812" ht="15.75" customHeight="1"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</row>
    <row r="813" ht="15.75" customHeight="1"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</row>
    <row r="814" ht="15.75" customHeight="1"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</row>
    <row r="815" ht="15.75" customHeight="1"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</row>
    <row r="816" ht="15.75" customHeight="1"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</row>
    <row r="817" ht="15.75" customHeight="1"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</row>
    <row r="818" ht="15.75" customHeight="1"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</row>
    <row r="819" ht="15.75" customHeight="1"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</row>
    <row r="820" ht="15.75" customHeight="1"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</row>
    <row r="821" ht="15.75" customHeight="1"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</row>
    <row r="822" ht="15.75" customHeight="1"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</row>
    <row r="823" ht="15.75" customHeight="1"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</row>
    <row r="824" ht="15.75" customHeight="1"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</row>
    <row r="825" ht="15.75" customHeight="1"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</row>
    <row r="826" ht="15.75" customHeight="1"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</row>
    <row r="827" ht="15.75" customHeight="1"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</row>
    <row r="828" ht="15.75" customHeight="1"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</row>
    <row r="829" ht="15.75" customHeight="1"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</row>
    <row r="830" ht="15.75" customHeight="1"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</row>
    <row r="831" ht="15.75" customHeight="1"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</row>
    <row r="832" ht="15.75" customHeight="1"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</row>
    <row r="833" ht="15.75" customHeight="1"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</row>
    <row r="834" ht="15.75" customHeight="1"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</row>
    <row r="835" ht="15.75" customHeight="1"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</row>
    <row r="836" ht="15.75" customHeight="1"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</row>
    <row r="837" ht="15.75" customHeight="1"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</row>
    <row r="838" ht="15.75" customHeight="1"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</row>
    <row r="839" ht="15.75" customHeight="1"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</row>
    <row r="840" ht="15.75" customHeight="1"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</row>
    <row r="841" ht="15.75" customHeight="1"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</row>
    <row r="842" ht="15.75" customHeight="1"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</row>
    <row r="843" ht="15.75" customHeight="1"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</row>
    <row r="844" ht="15.75" customHeight="1"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</row>
    <row r="845" ht="15.75" customHeight="1"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</row>
    <row r="846" ht="15.75" customHeight="1"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</row>
    <row r="847" ht="15.75" customHeight="1"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</row>
    <row r="848" ht="15.75" customHeight="1"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</row>
    <row r="849" ht="15.75" customHeight="1"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</row>
    <row r="850" ht="15.75" customHeight="1"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</row>
    <row r="851" ht="15.75" customHeight="1"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</row>
    <row r="852" ht="15.75" customHeight="1"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</row>
    <row r="853" ht="15.75" customHeight="1"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</row>
    <row r="854" ht="15.75" customHeight="1"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</row>
    <row r="855" ht="15.75" customHeight="1"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</row>
    <row r="856" ht="15.75" customHeight="1"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</row>
    <row r="857" ht="15.75" customHeight="1"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</row>
    <row r="858" ht="15.75" customHeight="1"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</row>
    <row r="859" ht="15.75" customHeight="1"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</row>
    <row r="860" ht="15.75" customHeight="1"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</row>
    <row r="861" ht="15.75" customHeight="1"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</row>
    <row r="862" ht="15.75" customHeight="1"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</row>
    <row r="863" ht="15.75" customHeight="1"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</row>
    <row r="864" ht="15.75" customHeight="1"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</row>
    <row r="865" ht="15.75" customHeight="1"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</row>
    <row r="866" ht="15.75" customHeight="1"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</row>
    <row r="867" ht="15.75" customHeight="1"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</row>
    <row r="868" ht="15.75" customHeight="1"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</row>
    <row r="869" ht="15.75" customHeight="1"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</row>
    <row r="870" ht="15.75" customHeight="1"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</row>
    <row r="871" ht="15.75" customHeight="1"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</row>
    <row r="872" ht="15.75" customHeight="1"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</row>
    <row r="873" ht="15.75" customHeight="1"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</row>
    <row r="874" ht="15.75" customHeight="1"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</row>
    <row r="875" ht="15.75" customHeight="1"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</row>
    <row r="876" ht="15.75" customHeight="1"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</row>
    <row r="877" ht="15.75" customHeight="1"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</row>
    <row r="878" ht="15.75" customHeight="1"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</row>
    <row r="879" ht="15.75" customHeight="1"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</row>
    <row r="880" ht="15.75" customHeight="1"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</row>
    <row r="881" ht="15.75" customHeight="1"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</row>
    <row r="882" ht="15.75" customHeight="1"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</row>
    <row r="883" ht="15.75" customHeight="1"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</row>
    <row r="884" ht="15.75" customHeight="1"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</row>
    <row r="885" ht="15.75" customHeight="1"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</row>
    <row r="886" ht="15.75" customHeight="1"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</row>
    <row r="887" ht="15.75" customHeight="1"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</row>
    <row r="888" ht="15.75" customHeight="1"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</row>
    <row r="889" ht="15.75" customHeight="1"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</row>
    <row r="890" ht="15.75" customHeight="1"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</row>
    <row r="891" ht="15.75" customHeight="1"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</row>
    <row r="892" ht="15.75" customHeight="1"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</row>
    <row r="893" ht="15.75" customHeight="1"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</row>
    <row r="894" ht="15.75" customHeight="1"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</row>
    <row r="895" ht="15.75" customHeight="1"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</row>
    <row r="896" ht="15.75" customHeight="1"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</row>
    <row r="897" ht="15.75" customHeight="1"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</row>
    <row r="898" ht="15.75" customHeight="1"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</row>
    <row r="899" ht="15.75" customHeight="1"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</row>
    <row r="900" ht="15.75" customHeight="1"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</row>
    <row r="901" ht="15.75" customHeight="1"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</row>
    <row r="902" ht="15.75" customHeight="1"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</row>
    <row r="903" ht="15.75" customHeight="1"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</row>
    <row r="904" ht="15.75" customHeight="1"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</row>
    <row r="905" ht="15.75" customHeight="1"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</row>
    <row r="906" ht="15.75" customHeight="1"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</row>
    <row r="907" ht="15.75" customHeight="1"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</row>
    <row r="908" ht="15.75" customHeight="1"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</row>
    <row r="909" ht="15.75" customHeight="1"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</row>
    <row r="910" ht="15.75" customHeight="1"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</row>
    <row r="911" ht="15.75" customHeight="1"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</row>
    <row r="912" ht="15.75" customHeight="1"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</row>
    <row r="913" ht="15.75" customHeight="1"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</row>
    <row r="914" ht="15.75" customHeight="1"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</row>
    <row r="915" ht="15.75" customHeight="1"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</row>
    <row r="916" ht="15.75" customHeight="1"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</row>
    <row r="917" ht="15.75" customHeight="1"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</row>
    <row r="918" ht="15.75" customHeight="1"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</row>
    <row r="919" ht="15.75" customHeight="1"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</row>
    <row r="920" ht="15.75" customHeight="1"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</row>
    <row r="921" ht="15.75" customHeight="1"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</row>
    <row r="922" ht="15.75" customHeight="1"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</row>
    <row r="923" ht="15.75" customHeight="1"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</row>
    <row r="924" ht="15.75" customHeight="1"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</row>
    <row r="925" ht="15.75" customHeight="1"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</row>
    <row r="926" ht="15.75" customHeight="1"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</row>
    <row r="927" ht="15.75" customHeight="1"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</row>
    <row r="928" ht="15.75" customHeight="1"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</row>
    <row r="929" ht="15.75" customHeight="1"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</row>
    <row r="930" ht="15.75" customHeight="1"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</row>
    <row r="931" ht="15.75" customHeight="1"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</row>
    <row r="932" ht="15.75" customHeight="1"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</row>
    <row r="933" ht="15.75" customHeight="1"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</row>
    <row r="934" ht="15.75" customHeight="1"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</row>
    <row r="935" ht="15.75" customHeight="1"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</row>
    <row r="936" ht="15.75" customHeight="1"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</row>
    <row r="937" ht="15.75" customHeight="1"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</row>
    <row r="938" ht="15.75" customHeight="1"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</row>
    <row r="939" ht="15.75" customHeight="1"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</row>
    <row r="940" ht="15.75" customHeight="1"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</row>
    <row r="941" ht="15.75" customHeight="1"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</row>
    <row r="942" ht="15.75" customHeight="1"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</row>
    <row r="943" ht="15.75" customHeight="1"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</row>
    <row r="944" ht="15.75" customHeight="1"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</row>
    <row r="945" ht="15.75" customHeight="1"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</row>
    <row r="946" ht="15.75" customHeight="1"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</row>
    <row r="947" ht="15.75" customHeight="1"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</row>
    <row r="948" ht="15.75" customHeight="1"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</row>
    <row r="949" ht="15.75" customHeight="1"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</row>
    <row r="950" ht="15.75" customHeight="1"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</row>
    <row r="951" ht="15.75" customHeight="1"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</row>
    <row r="952" ht="15.75" customHeight="1"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</row>
    <row r="953" ht="15.75" customHeight="1"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</row>
    <row r="954" ht="15.75" customHeight="1"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</row>
    <row r="955" ht="15.75" customHeight="1"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</row>
    <row r="956" ht="15.75" customHeight="1"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</row>
    <row r="957" ht="15.75" customHeight="1"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</row>
    <row r="958" ht="15.75" customHeight="1"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</row>
    <row r="959" ht="15.75" customHeight="1"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</row>
    <row r="960" ht="15.75" customHeight="1"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</row>
    <row r="961" ht="15.75" customHeight="1"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</row>
    <row r="962" ht="15.75" customHeight="1"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</row>
    <row r="963" ht="15.75" customHeight="1"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</row>
    <row r="964" ht="15.75" customHeight="1"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</row>
    <row r="965" ht="15.75" customHeight="1"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</row>
    <row r="966" ht="15.75" customHeight="1"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</row>
    <row r="967" ht="15.75" customHeight="1"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</row>
    <row r="968" ht="15.75" customHeight="1"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</row>
    <row r="969" ht="15.75" customHeight="1"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</row>
    <row r="970" ht="15.75" customHeight="1"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</row>
    <row r="971" ht="15.75" customHeight="1"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</row>
    <row r="972" ht="15.75" customHeight="1"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</row>
    <row r="973" ht="15.75" customHeight="1"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</row>
    <row r="974" ht="15.75" customHeight="1"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</row>
    <row r="975" ht="15.75" customHeight="1"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</row>
    <row r="976" ht="15.75" customHeight="1"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</row>
    <row r="977" ht="15.75" customHeight="1"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</row>
    <row r="978" ht="15.75" customHeight="1"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</row>
    <row r="979" ht="15.75" customHeight="1"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</row>
    <row r="980" ht="15.75" customHeight="1"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</row>
    <row r="981" ht="15.75" customHeight="1"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</row>
    <row r="982" ht="15.75" customHeight="1"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</row>
    <row r="983" ht="15.75" customHeight="1"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</row>
    <row r="984" ht="15.75" customHeight="1"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</row>
    <row r="985" ht="15.75" customHeight="1"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</row>
    <row r="986" ht="15.75" customHeight="1"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</row>
    <row r="987" ht="15.75" customHeight="1"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</row>
    <row r="988" ht="15.75" customHeight="1"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</row>
    <row r="989" ht="15.75" customHeight="1"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</row>
    <row r="990" ht="15.75" customHeight="1"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</row>
    <row r="991" ht="15.75" customHeight="1"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</row>
    <row r="992" ht="15.75" customHeight="1"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</row>
    <row r="993" ht="15.75" customHeight="1"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</row>
    <row r="994" ht="15.75" customHeight="1"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</row>
    <row r="995" ht="15.75" customHeight="1"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</row>
    <row r="996" ht="15.75" customHeight="1"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</row>
    <row r="997" ht="15.75" customHeight="1"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</row>
    <row r="998" ht="15.75" customHeight="1"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</row>
    <row r="999" ht="15.75" customHeight="1"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</row>
    <row r="1000" ht="15.75" customHeight="1"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</row>
  </sheetData>
  <mergeCells count="10">
    <mergeCell ref="AC4:AE4"/>
    <mergeCell ref="AF4:AI4"/>
    <mergeCell ref="AJ4:AM4"/>
    <mergeCell ref="B4:E4"/>
    <mergeCell ref="F4:I4"/>
    <mergeCell ref="J4:M4"/>
    <mergeCell ref="N4:P4"/>
    <mergeCell ref="Q4:T4"/>
    <mergeCell ref="U4:X4"/>
    <mergeCell ref="Y4:AB4"/>
  </mergeCells>
  <printOptions/>
  <pageMargins bottom="0.75" footer="0.0" header="0.0" left="0.7" right="0.7" top="0.75"/>
  <pageSetup orientation="landscape"/>
  <headerFooter>
    <oddHeader>&amp;LUniversity Level Data&amp;CTable 4B&amp;RFall Enrollment Summary</oddHeader>
    <oddFooter>&amp;LOffice of Institutional Research, UMass Boston</oddFooter>
  </headerFooter>
  <colBreaks count="1" manualBreakCount="1">
    <brk id="2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29"/>
    <col customWidth="1" min="2" max="2" width="5.29"/>
    <col customWidth="1" min="3" max="3" width="8.71"/>
    <col customWidth="1" min="4" max="4" width="9.71"/>
    <col customWidth="1" min="5" max="5" width="6.57"/>
    <col customWidth="1" min="6" max="6" width="5.29"/>
    <col customWidth="1" min="7" max="7" width="8.0"/>
    <col customWidth="1" min="8" max="8" width="10.43"/>
    <col customWidth="1" min="9" max="9" width="7.57"/>
    <col customWidth="1" min="10" max="10" width="5.29"/>
    <col customWidth="1" min="11" max="11" width="7.43"/>
    <col customWidth="1" min="12" max="12" width="10.14"/>
    <col customWidth="1" min="13" max="13" width="7.57"/>
    <col customWidth="1" min="14" max="14" width="5.29"/>
    <col customWidth="1" min="15" max="15" width="8.0"/>
    <col customWidth="1" min="16" max="16" width="6.57"/>
    <col customWidth="1" min="17" max="17" width="5.29"/>
    <col customWidth="1" min="18" max="18" width="8.71"/>
    <col customWidth="1" min="19" max="19" width="9.57"/>
    <col customWidth="1" min="20" max="21" width="7.14"/>
    <col customWidth="1" min="22" max="22" width="8.71"/>
    <col customWidth="1" min="23" max="23" width="11.29"/>
    <col customWidth="1" min="24" max="24" width="7.57"/>
    <col customWidth="1" min="25" max="25" width="5.29"/>
    <col customWidth="1" min="26" max="26" width="8.71"/>
    <col customWidth="1" min="27" max="27" width="11.29"/>
    <col customWidth="1" min="28" max="28" width="7.14"/>
    <col customWidth="1" min="29" max="29" width="5.29"/>
    <col customWidth="1" min="30" max="30" width="8.71"/>
    <col customWidth="1" min="31" max="31" width="6.57"/>
    <col customWidth="1" min="32" max="32" width="8.14"/>
    <col customWidth="1" min="33" max="33" width="8.71"/>
    <col customWidth="1" min="34" max="34" width="9.86"/>
    <col customWidth="1" min="35" max="35" width="7.29"/>
    <col customWidth="1" min="36" max="36" width="7.0"/>
    <col customWidth="1" min="37" max="37" width="8.71"/>
    <col customWidth="1" min="38" max="38" width="9.0"/>
    <col customWidth="1" min="39" max="39" width="8.14"/>
    <col customWidth="1" min="40" max="40" width="8.71"/>
  </cols>
  <sheetData>
    <row r="1">
      <c r="B1" s="2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>
      <c r="B2" s="61" t="s">
        <v>45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</row>
    <row r="3">
      <c r="A3" s="45"/>
      <c r="B3" s="45"/>
      <c r="C3" s="45"/>
      <c r="D3" s="45"/>
      <c r="E3" s="45"/>
      <c r="F3" s="45"/>
      <c r="G3" s="45"/>
      <c r="H3" s="45"/>
      <c r="I3" s="45"/>
      <c r="J3" s="45"/>
      <c r="K3" s="59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>
      <c r="A4" s="31"/>
      <c r="B4" s="8" t="s">
        <v>2</v>
      </c>
      <c r="F4" s="8" t="s">
        <v>3</v>
      </c>
      <c r="J4" s="8" t="s">
        <v>4</v>
      </c>
      <c r="N4" s="8" t="s">
        <v>5</v>
      </c>
      <c r="Q4" s="8" t="s">
        <v>6</v>
      </c>
      <c r="U4" s="8" t="s">
        <v>7</v>
      </c>
      <c r="Y4" s="8" t="s">
        <v>8</v>
      </c>
      <c r="AC4" s="8" t="s">
        <v>9</v>
      </c>
      <c r="AF4" s="8" t="s">
        <v>10</v>
      </c>
      <c r="AJ4" s="8" t="s">
        <v>11</v>
      </c>
    </row>
    <row r="5" ht="15.75" customHeight="1">
      <c r="A5" s="31"/>
      <c r="B5" s="48" t="s">
        <v>39</v>
      </c>
      <c r="C5" s="48" t="s">
        <v>40</v>
      </c>
      <c r="D5" s="48" t="s">
        <v>17</v>
      </c>
      <c r="E5" s="48" t="s">
        <v>11</v>
      </c>
      <c r="F5" s="48" t="s">
        <v>39</v>
      </c>
      <c r="G5" s="48" t="s">
        <v>40</v>
      </c>
      <c r="H5" s="48" t="s">
        <v>17</v>
      </c>
      <c r="I5" s="48" t="s">
        <v>11</v>
      </c>
      <c r="J5" s="48" t="s">
        <v>39</v>
      </c>
      <c r="K5" s="48" t="s">
        <v>40</v>
      </c>
      <c r="L5" s="48" t="s">
        <v>17</v>
      </c>
      <c r="M5" s="48" t="s">
        <v>11</v>
      </c>
      <c r="N5" s="48" t="s">
        <v>39</v>
      </c>
      <c r="O5" s="48" t="s">
        <v>40</v>
      </c>
      <c r="P5" s="48" t="s">
        <v>11</v>
      </c>
      <c r="Q5" s="48" t="s">
        <v>39</v>
      </c>
      <c r="R5" s="48" t="s">
        <v>40</v>
      </c>
      <c r="S5" s="48" t="s">
        <v>17</v>
      </c>
      <c r="T5" s="48" t="s">
        <v>11</v>
      </c>
      <c r="U5" s="48" t="s">
        <v>39</v>
      </c>
      <c r="V5" s="48" t="s">
        <v>40</v>
      </c>
      <c r="W5" s="48" t="s">
        <v>17</v>
      </c>
      <c r="X5" s="48" t="s">
        <v>11</v>
      </c>
      <c r="Y5" s="48" t="s">
        <v>39</v>
      </c>
      <c r="Z5" s="48" t="s">
        <v>40</v>
      </c>
      <c r="AA5" s="48" t="s">
        <v>17</v>
      </c>
      <c r="AB5" s="48" t="s">
        <v>11</v>
      </c>
      <c r="AC5" s="48" t="s">
        <v>39</v>
      </c>
      <c r="AD5" s="48" t="s">
        <v>40</v>
      </c>
      <c r="AE5" s="48" t="s">
        <v>11</v>
      </c>
      <c r="AF5" s="48" t="s">
        <v>39</v>
      </c>
      <c r="AG5" s="48" t="s">
        <v>40</v>
      </c>
      <c r="AH5" s="48" t="s">
        <v>17</v>
      </c>
      <c r="AI5" s="48" t="s">
        <v>11</v>
      </c>
      <c r="AJ5" s="48" t="s">
        <v>39</v>
      </c>
      <c r="AK5" s="48" t="s">
        <v>40</v>
      </c>
      <c r="AL5" s="48" t="s">
        <v>17</v>
      </c>
      <c r="AM5" s="48" t="s">
        <v>11</v>
      </c>
    </row>
    <row r="6">
      <c r="A6" s="10" t="s">
        <v>18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>
      <c r="A7" s="10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</row>
    <row r="8">
      <c r="A8" s="25" t="s">
        <v>20</v>
      </c>
      <c r="B8" s="29">
        <v>1.0</v>
      </c>
      <c r="C8" s="29">
        <v>2.0</v>
      </c>
      <c r="D8" s="29">
        <v>0.0</v>
      </c>
      <c r="E8" s="29">
        <f t="shared" ref="E8:E13" si="1">SUM(B8:D8)</f>
        <v>3</v>
      </c>
      <c r="F8" s="29">
        <v>202.0</v>
      </c>
      <c r="G8" s="29">
        <v>173.0</v>
      </c>
      <c r="H8" s="29">
        <v>0.0</v>
      </c>
      <c r="I8" s="29">
        <f t="shared" ref="I8:I13" si="2">SUM(F8:H8)</f>
        <v>375</v>
      </c>
      <c r="J8" s="29">
        <v>123.0</v>
      </c>
      <c r="K8" s="29">
        <v>192.0</v>
      </c>
      <c r="L8" s="29">
        <v>0.0</v>
      </c>
      <c r="M8" s="29">
        <f t="shared" ref="M8:M13" si="3">SUM(J8:L8)</f>
        <v>315</v>
      </c>
      <c r="N8" s="29">
        <v>0.0</v>
      </c>
      <c r="O8" s="29">
        <v>0.0</v>
      </c>
      <c r="P8" s="29">
        <f t="shared" ref="P8:P13" si="4">SUM(N8:O8)</f>
        <v>0</v>
      </c>
      <c r="Q8" s="29">
        <v>152.0</v>
      </c>
      <c r="R8" s="29">
        <v>278.0</v>
      </c>
      <c r="S8" s="29">
        <v>0.0</v>
      </c>
      <c r="T8" s="29">
        <f t="shared" ref="T8:T13" si="5">SUM(Q8:S8)</f>
        <v>430</v>
      </c>
      <c r="U8" s="29">
        <v>137.0</v>
      </c>
      <c r="V8" s="29">
        <v>75.0</v>
      </c>
      <c r="W8" s="29">
        <v>0.0</v>
      </c>
      <c r="X8" s="29">
        <f t="shared" ref="X8:X13" si="6">SUM(U8:W8)</f>
        <v>212</v>
      </c>
      <c r="Y8" s="29">
        <v>36.0</v>
      </c>
      <c r="Z8" s="29">
        <v>47.0</v>
      </c>
      <c r="AA8" s="29">
        <v>0.0</v>
      </c>
      <c r="AB8" s="29">
        <f t="shared" ref="AB8:AB13" si="7">SUM(Y8:AA8)</f>
        <v>83</v>
      </c>
      <c r="AC8" s="29">
        <v>25.0</v>
      </c>
      <c r="AD8" s="29">
        <v>56.0</v>
      </c>
      <c r="AE8" s="29">
        <f t="shared" ref="AE8:AE13" si="8">SUM(AC8:AD8)</f>
        <v>81</v>
      </c>
      <c r="AF8" s="29">
        <v>297.0</v>
      </c>
      <c r="AG8" s="29">
        <v>480.0</v>
      </c>
      <c r="AH8" s="29">
        <v>1.0</v>
      </c>
      <c r="AI8" s="29">
        <f t="shared" ref="AI8:AI13" si="9">SUM(AF8:AH8)</f>
        <v>778</v>
      </c>
      <c r="AJ8" s="29">
        <v>973.0</v>
      </c>
      <c r="AK8" s="29">
        <v>1303.0</v>
      </c>
      <c r="AL8" s="29">
        <v>1.0</v>
      </c>
      <c r="AM8" s="15">
        <f t="shared" ref="AM8:AM13" si="10">SUM(AJ8:AL8)</f>
        <v>2277</v>
      </c>
      <c r="AN8" s="42"/>
    </row>
    <row r="9">
      <c r="A9" s="25" t="s">
        <v>21</v>
      </c>
      <c r="B9" s="29">
        <v>0.0</v>
      </c>
      <c r="C9" s="29">
        <v>1.0</v>
      </c>
      <c r="D9" s="29">
        <v>0.0</v>
      </c>
      <c r="E9" s="29">
        <f t="shared" si="1"/>
        <v>1</v>
      </c>
      <c r="F9" s="29">
        <v>99.0</v>
      </c>
      <c r="G9" s="29">
        <v>79.0</v>
      </c>
      <c r="H9" s="29">
        <v>0.0</v>
      </c>
      <c r="I9" s="29">
        <f t="shared" si="2"/>
        <v>178</v>
      </c>
      <c r="J9" s="29">
        <v>79.0</v>
      </c>
      <c r="K9" s="29">
        <v>131.0</v>
      </c>
      <c r="L9" s="29">
        <v>0.0</v>
      </c>
      <c r="M9" s="29">
        <f t="shared" si="3"/>
        <v>210</v>
      </c>
      <c r="N9" s="29">
        <v>0.0</v>
      </c>
      <c r="O9" s="29">
        <v>0.0</v>
      </c>
      <c r="P9" s="29">
        <f t="shared" si="4"/>
        <v>0</v>
      </c>
      <c r="Q9" s="29">
        <v>94.0</v>
      </c>
      <c r="R9" s="29">
        <v>126.0</v>
      </c>
      <c r="S9" s="29">
        <v>0.0</v>
      </c>
      <c r="T9" s="29">
        <f t="shared" si="5"/>
        <v>220</v>
      </c>
      <c r="U9" s="29">
        <v>170.0</v>
      </c>
      <c r="V9" s="29">
        <v>68.0</v>
      </c>
      <c r="W9" s="29">
        <v>0.0</v>
      </c>
      <c r="X9" s="29">
        <f t="shared" si="6"/>
        <v>238</v>
      </c>
      <c r="Y9" s="29">
        <v>22.0</v>
      </c>
      <c r="Z9" s="29">
        <v>26.0</v>
      </c>
      <c r="AA9" s="29">
        <v>0.0</v>
      </c>
      <c r="AB9" s="29">
        <f t="shared" si="7"/>
        <v>48</v>
      </c>
      <c r="AC9" s="29">
        <v>10.0</v>
      </c>
      <c r="AD9" s="29">
        <v>17.0</v>
      </c>
      <c r="AE9" s="29">
        <f t="shared" si="8"/>
        <v>27</v>
      </c>
      <c r="AF9" s="29">
        <v>165.0</v>
      </c>
      <c r="AG9" s="29">
        <v>130.0</v>
      </c>
      <c r="AH9" s="29">
        <v>0.0</v>
      </c>
      <c r="AI9" s="29">
        <f t="shared" si="9"/>
        <v>295</v>
      </c>
      <c r="AJ9" s="29">
        <v>639.0</v>
      </c>
      <c r="AK9" s="29">
        <v>578.0</v>
      </c>
      <c r="AL9" s="29">
        <v>0.0</v>
      </c>
      <c r="AM9" s="15">
        <f t="shared" si="10"/>
        <v>1217</v>
      </c>
      <c r="AN9" s="42"/>
    </row>
    <row r="10">
      <c r="A10" s="25" t="s">
        <v>22</v>
      </c>
      <c r="B10" s="29">
        <v>3.0</v>
      </c>
      <c r="C10" s="29">
        <v>1.0</v>
      </c>
      <c r="D10" s="29">
        <v>0.0</v>
      </c>
      <c r="E10" s="29">
        <f t="shared" si="1"/>
        <v>4</v>
      </c>
      <c r="F10" s="29">
        <v>160.0</v>
      </c>
      <c r="G10" s="29">
        <v>150.0</v>
      </c>
      <c r="H10" s="29">
        <v>0.0</v>
      </c>
      <c r="I10" s="29">
        <f t="shared" si="2"/>
        <v>310</v>
      </c>
      <c r="J10" s="29">
        <v>123.0</v>
      </c>
      <c r="K10" s="29">
        <v>212.0</v>
      </c>
      <c r="L10" s="29">
        <v>0.0</v>
      </c>
      <c r="M10" s="29">
        <f t="shared" si="3"/>
        <v>335</v>
      </c>
      <c r="N10" s="29">
        <v>0.0</v>
      </c>
      <c r="O10" s="29">
        <v>1.0</v>
      </c>
      <c r="P10" s="29">
        <f t="shared" si="4"/>
        <v>1</v>
      </c>
      <c r="Q10" s="29">
        <v>127.0</v>
      </c>
      <c r="R10" s="29">
        <v>241.0</v>
      </c>
      <c r="S10" s="29">
        <v>0.0</v>
      </c>
      <c r="T10" s="29">
        <f t="shared" si="5"/>
        <v>368</v>
      </c>
      <c r="U10" s="29">
        <v>175.0</v>
      </c>
      <c r="V10" s="29">
        <v>118.0</v>
      </c>
      <c r="W10" s="29">
        <v>1.0</v>
      </c>
      <c r="X10" s="29">
        <f t="shared" si="6"/>
        <v>294</v>
      </c>
      <c r="Y10" s="29">
        <v>33.0</v>
      </c>
      <c r="Z10" s="29">
        <v>36.0</v>
      </c>
      <c r="AA10" s="29">
        <v>0.0</v>
      </c>
      <c r="AB10" s="29">
        <f t="shared" si="7"/>
        <v>69</v>
      </c>
      <c r="AC10" s="29">
        <v>35.0</v>
      </c>
      <c r="AD10" s="29">
        <v>52.0</v>
      </c>
      <c r="AE10" s="29">
        <f t="shared" si="8"/>
        <v>87</v>
      </c>
      <c r="AF10" s="29">
        <v>314.0</v>
      </c>
      <c r="AG10" s="29">
        <v>366.0</v>
      </c>
      <c r="AH10" s="29">
        <v>1.0</v>
      </c>
      <c r="AI10" s="29">
        <f t="shared" si="9"/>
        <v>681</v>
      </c>
      <c r="AJ10" s="29">
        <v>970.0</v>
      </c>
      <c r="AK10" s="29">
        <v>1177.0</v>
      </c>
      <c r="AL10" s="29">
        <v>2.0</v>
      </c>
      <c r="AM10" s="15">
        <f t="shared" si="10"/>
        <v>2149</v>
      </c>
      <c r="AN10" s="42"/>
    </row>
    <row r="11">
      <c r="A11" s="25" t="s">
        <v>23</v>
      </c>
      <c r="B11" s="29">
        <v>1.0</v>
      </c>
      <c r="C11" s="29">
        <v>0.0</v>
      </c>
      <c r="D11" s="29">
        <v>0.0</v>
      </c>
      <c r="E11" s="29">
        <f t="shared" si="1"/>
        <v>1</v>
      </c>
      <c r="F11" s="29">
        <v>144.0</v>
      </c>
      <c r="G11" s="29">
        <v>165.0</v>
      </c>
      <c r="H11" s="29">
        <v>0.0</v>
      </c>
      <c r="I11" s="29">
        <f t="shared" si="2"/>
        <v>309</v>
      </c>
      <c r="J11" s="29">
        <v>144.0</v>
      </c>
      <c r="K11" s="29">
        <v>224.0</v>
      </c>
      <c r="L11" s="29">
        <v>2.0</v>
      </c>
      <c r="M11" s="29">
        <f t="shared" si="3"/>
        <v>370</v>
      </c>
      <c r="N11" s="29">
        <v>0.0</v>
      </c>
      <c r="O11" s="29">
        <v>1.0</v>
      </c>
      <c r="P11" s="29">
        <f t="shared" si="4"/>
        <v>1</v>
      </c>
      <c r="Q11" s="29">
        <v>139.0</v>
      </c>
      <c r="R11" s="29">
        <v>208.0</v>
      </c>
      <c r="S11" s="29">
        <v>1.0</v>
      </c>
      <c r="T11" s="29">
        <f t="shared" si="5"/>
        <v>348</v>
      </c>
      <c r="U11" s="29">
        <v>193.0</v>
      </c>
      <c r="V11" s="29">
        <v>102.0</v>
      </c>
      <c r="W11" s="29">
        <v>1.0</v>
      </c>
      <c r="X11" s="29">
        <f t="shared" si="6"/>
        <v>296</v>
      </c>
      <c r="Y11" s="29">
        <v>44.0</v>
      </c>
      <c r="Z11" s="29">
        <v>47.0</v>
      </c>
      <c r="AA11" s="29">
        <v>1.0</v>
      </c>
      <c r="AB11" s="29">
        <f t="shared" si="7"/>
        <v>92</v>
      </c>
      <c r="AC11" s="29">
        <v>19.0</v>
      </c>
      <c r="AD11" s="29">
        <v>49.0</v>
      </c>
      <c r="AE11" s="29">
        <f t="shared" si="8"/>
        <v>68</v>
      </c>
      <c r="AF11" s="29">
        <v>412.0</v>
      </c>
      <c r="AG11" s="29">
        <v>396.0</v>
      </c>
      <c r="AH11" s="29">
        <v>1.0</v>
      </c>
      <c r="AI11" s="29">
        <f t="shared" si="9"/>
        <v>809</v>
      </c>
      <c r="AJ11" s="29">
        <v>1096.0</v>
      </c>
      <c r="AK11" s="29">
        <v>1192.0</v>
      </c>
      <c r="AL11" s="29">
        <v>6.0</v>
      </c>
      <c r="AM11" s="15">
        <f t="shared" si="10"/>
        <v>2294</v>
      </c>
      <c r="AN11" s="42"/>
    </row>
    <row r="12">
      <c r="A12" s="25" t="s">
        <v>24</v>
      </c>
      <c r="B12" s="29">
        <v>0.0</v>
      </c>
      <c r="C12" s="29">
        <v>2.0</v>
      </c>
      <c r="D12" s="29">
        <v>0.0</v>
      </c>
      <c r="E12" s="29">
        <f t="shared" si="1"/>
        <v>2</v>
      </c>
      <c r="F12" s="29">
        <v>136.0</v>
      </c>
      <c r="G12" s="29">
        <v>151.0</v>
      </c>
      <c r="H12" s="29">
        <v>3.0</v>
      </c>
      <c r="I12" s="29">
        <f t="shared" si="2"/>
        <v>290</v>
      </c>
      <c r="J12" s="29">
        <v>115.0</v>
      </c>
      <c r="K12" s="29">
        <v>180.0</v>
      </c>
      <c r="L12" s="29">
        <v>0.0</v>
      </c>
      <c r="M12" s="29">
        <f t="shared" si="3"/>
        <v>295</v>
      </c>
      <c r="N12" s="29">
        <v>1.0</v>
      </c>
      <c r="O12" s="29">
        <v>0.0</v>
      </c>
      <c r="P12" s="29">
        <f t="shared" si="4"/>
        <v>1</v>
      </c>
      <c r="Q12" s="29">
        <v>92.0</v>
      </c>
      <c r="R12" s="29">
        <v>177.0</v>
      </c>
      <c r="S12" s="29">
        <v>0.0</v>
      </c>
      <c r="T12" s="29">
        <f t="shared" si="5"/>
        <v>269</v>
      </c>
      <c r="U12" s="29">
        <v>117.0</v>
      </c>
      <c r="V12" s="29">
        <v>82.0</v>
      </c>
      <c r="W12" s="29">
        <v>0.0</v>
      </c>
      <c r="X12" s="29">
        <f t="shared" si="6"/>
        <v>199</v>
      </c>
      <c r="Y12" s="29">
        <v>51.0</v>
      </c>
      <c r="Z12" s="29">
        <v>43.0</v>
      </c>
      <c r="AA12" s="29">
        <v>4.0</v>
      </c>
      <c r="AB12" s="29">
        <f t="shared" si="7"/>
        <v>98</v>
      </c>
      <c r="AC12" s="29">
        <v>25.0</v>
      </c>
      <c r="AD12" s="29">
        <v>41.0</v>
      </c>
      <c r="AE12" s="29">
        <f t="shared" si="8"/>
        <v>66</v>
      </c>
      <c r="AF12" s="29">
        <v>321.0</v>
      </c>
      <c r="AG12" s="29">
        <v>417.0</v>
      </c>
      <c r="AH12" s="29">
        <v>2.0</v>
      </c>
      <c r="AI12" s="29">
        <f t="shared" si="9"/>
        <v>740</v>
      </c>
      <c r="AJ12" s="29">
        <v>858.0</v>
      </c>
      <c r="AK12" s="29">
        <v>1093.0</v>
      </c>
      <c r="AL12" s="29">
        <v>9.0</v>
      </c>
      <c r="AM12" s="15">
        <f t="shared" si="10"/>
        <v>1960</v>
      </c>
      <c r="AN12" s="42"/>
    </row>
    <row r="13">
      <c r="A13" s="26" t="s">
        <v>26</v>
      </c>
      <c r="B13" s="39">
        <v>1.0</v>
      </c>
      <c r="C13" s="39">
        <v>0.0</v>
      </c>
      <c r="D13" s="39">
        <v>0.0</v>
      </c>
      <c r="E13" s="39">
        <f t="shared" si="1"/>
        <v>1</v>
      </c>
      <c r="F13" s="39">
        <v>6.0</v>
      </c>
      <c r="G13" s="39">
        <v>5.0</v>
      </c>
      <c r="H13" s="39">
        <v>0.0</v>
      </c>
      <c r="I13" s="39">
        <f t="shared" si="2"/>
        <v>11</v>
      </c>
      <c r="J13" s="39">
        <v>13.0</v>
      </c>
      <c r="K13" s="39">
        <v>3.0</v>
      </c>
      <c r="L13" s="39">
        <v>0.0</v>
      </c>
      <c r="M13" s="39">
        <f t="shared" si="3"/>
        <v>16</v>
      </c>
      <c r="N13" s="39">
        <v>0.0</v>
      </c>
      <c r="O13" s="39">
        <v>0.0</v>
      </c>
      <c r="P13" s="39">
        <f t="shared" si="4"/>
        <v>0</v>
      </c>
      <c r="Q13" s="39">
        <v>6.0</v>
      </c>
      <c r="R13" s="39">
        <v>3.0</v>
      </c>
      <c r="S13" s="39">
        <v>0.0</v>
      </c>
      <c r="T13" s="39">
        <f t="shared" si="5"/>
        <v>9</v>
      </c>
      <c r="U13" s="39">
        <v>10.0</v>
      </c>
      <c r="V13" s="39">
        <v>20.0</v>
      </c>
      <c r="W13" s="39">
        <v>0.0</v>
      </c>
      <c r="X13" s="39">
        <f t="shared" si="6"/>
        <v>30</v>
      </c>
      <c r="Y13" s="39">
        <v>10.0</v>
      </c>
      <c r="Z13" s="39">
        <v>11.0</v>
      </c>
      <c r="AA13" s="39">
        <v>3.0</v>
      </c>
      <c r="AB13" s="39">
        <f t="shared" si="7"/>
        <v>24</v>
      </c>
      <c r="AC13" s="39">
        <v>0.0</v>
      </c>
      <c r="AD13" s="39">
        <v>1.0</v>
      </c>
      <c r="AE13" s="39">
        <f t="shared" si="8"/>
        <v>1</v>
      </c>
      <c r="AF13" s="39">
        <v>16.0</v>
      </c>
      <c r="AG13" s="39">
        <v>12.0</v>
      </c>
      <c r="AH13" s="39">
        <v>0.0</v>
      </c>
      <c r="AI13" s="39">
        <f t="shared" si="9"/>
        <v>28</v>
      </c>
      <c r="AJ13" s="39">
        <v>62.0</v>
      </c>
      <c r="AK13" s="39">
        <v>55.0</v>
      </c>
      <c r="AL13" s="39">
        <v>3.0</v>
      </c>
      <c r="AM13" s="39">
        <f t="shared" si="10"/>
        <v>120</v>
      </c>
      <c r="AN13" s="42"/>
    </row>
    <row r="14">
      <c r="A14" s="60" t="s">
        <v>27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42"/>
    </row>
    <row r="15">
      <c r="A15" s="25" t="s">
        <v>28</v>
      </c>
      <c r="B15" s="29">
        <v>0.0</v>
      </c>
      <c r="C15" s="29">
        <v>2.0</v>
      </c>
      <c r="D15" s="29">
        <v>0.0</v>
      </c>
      <c r="E15" s="29">
        <f t="shared" ref="E15:E18" si="11">SUM(B15:D15)</f>
        <v>2</v>
      </c>
      <c r="F15" s="29">
        <v>12.0</v>
      </c>
      <c r="G15" s="29">
        <v>15.0</v>
      </c>
      <c r="H15" s="29">
        <v>0.0</v>
      </c>
      <c r="I15" s="29">
        <f t="shared" ref="I15:I18" si="12">SUM(F15:H15)</f>
        <v>27</v>
      </c>
      <c r="J15" s="29">
        <v>10.0</v>
      </c>
      <c r="K15" s="29">
        <v>42.0</v>
      </c>
      <c r="L15" s="29">
        <v>0.0</v>
      </c>
      <c r="M15" s="29">
        <v>52.0</v>
      </c>
      <c r="N15" s="29">
        <v>0.0</v>
      </c>
      <c r="O15" s="29">
        <v>0.0</v>
      </c>
      <c r="P15" s="29">
        <v>0.0</v>
      </c>
      <c r="Q15" s="29">
        <v>14.0</v>
      </c>
      <c r="R15" s="29">
        <v>34.0</v>
      </c>
      <c r="S15" s="29">
        <v>0.0</v>
      </c>
      <c r="T15" s="29">
        <v>48.0</v>
      </c>
      <c r="U15" s="29">
        <v>36.0</v>
      </c>
      <c r="V15" s="29">
        <v>73.0</v>
      </c>
      <c r="W15" s="29">
        <v>0.0</v>
      </c>
      <c r="X15" s="29">
        <v>109.0</v>
      </c>
      <c r="Y15" s="29">
        <v>4.0</v>
      </c>
      <c r="Z15" s="29">
        <v>10.0</v>
      </c>
      <c r="AA15" s="29">
        <v>0.0</v>
      </c>
      <c r="AB15" s="29">
        <v>14.0</v>
      </c>
      <c r="AC15" s="29">
        <v>7.0</v>
      </c>
      <c r="AD15" s="29">
        <v>7.0</v>
      </c>
      <c r="AE15" s="29">
        <v>14.0</v>
      </c>
      <c r="AF15" s="29">
        <v>89.0</v>
      </c>
      <c r="AG15" s="29">
        <v>171.0</v>
      </c>
      <c r="AH15" s="29">
        <v>0.0</v>
      </c>
      <c r="AI15" s="29">
        <v>260.0</v>
      </c>
      <c r="AJ15" s="29">
        <v>172.0</v>
      </c>
      <c r="AK15" s="29">
        <v>354.0</v>
      </c>
      <c r="AL15" s="29">
        <v>0.0</v>
      </c>
      <c r="AM15" s="29">
        <v>526.0</v>
      </c>
      <c r="AN15" s="42"/>
    </row>
    <row r="16">
      <c r="A16" s="25" t="s">
        <v>29</v>
      </c>
      <c r="B16" s="29">
        <v>0.0</v>
      </c>
      <c r="C16" s="29">
        <v>0.0</v>
      </c>
      <c r="D16" s="29">
        <v>0.0</v>
      </c>
      <c r="E16" s="29">
        <f t="shared" si="11"/>
        <v>0</v>
      </c>
      <c r="F16" s="29">
        <v>12.0</v>
      </c>
      <c r="G16" s="29">
        <v>21.0</v>
      </c>
      <c r="H16" s="29">
        <v>0.0</v>
      </c>
      <c r="I16" s="29">
        <f t="shared" si="12"/>
        <v>33</v>
      </c>
      <c r="J16" s="29">
        <v>15.0</v>
      </c>
      <c r="K16" s="29">
        <v>25.0</v>
      </c>
      <c r="L16" s="29">
        <v>0.0</v>
      </c>
      <c r="M16" s="29">
        <v>40.0</v>
      </c>
      <c r="N16" s="29">
        <v>0.0</v>
      </c>
      <c r="O16" s="29">
        <v>0.0</v>
      </c>
      <c r="P16" s="29">
        <v>0.0</v>
      </c>
      <c r="Q16" s="29">
        <v>15.0</v>
      </c>
      <c r="R16" s="29">
        <v>35.0</v>
      </c>
      <c r="S16" s="29">
        <v>0.0</v>
      </c>
      <c r="T16" s="29">
        <v>50.0</v>
      </c>
      <c r="U16" s="29">
        <v>100.0</v>
      </c>
      <c r="V16" s="29">
        <v>111.0</v>
      </c>
      <c r="W16" s="29">
        <v>0.0</v>
      </c>
      <c r="X16" s="29">
        <v>211.0</v>
      </c>
      <c r="Y16" s="29">
        <v>7.0</v>
      </c>
      <c r="Z16" s="29">
        <v>7.0</v>
      </c>
      <c r="AA16" s="29">
        <v>0.0</v>
      </c>
      <c r="AB16" s="29">
        <v>14.0</v>
      </c>
      <c r="AC16" s="29">
        <v>0.0</v>
      </c>
      <c r="AD16" s="29">
        <v>14.0</v>
      </c>
      <c r="AE16" s="29">
        <v>14.0</v>
      </c>
      <c r="AF16" s="29">
        <v>102.0</v>
      </c>
      <c r="AG16" s="29">
        <v>238.0</v>
      </c>
      <c r="AH16" s="29">
        <v>0.0</v>
      </c>
      <c r="AI16" s="29">
        <v>340.0</v>
      </c>
      <c r="AJ16" s="29">
        <v>251.0</v>
      </c>
      <c r="AK16" s="29">
        <v>451.0</v>
      </c>
      <c r="AL16" s="29">
        <v>0.0</v>
      </c>
      <c r="AM16" s="29">
        <v>702.0</v>
      </c>
      <c r="AN16" s="42"/>
    </row>
    <row r="17">
      <c r="A17" s="25" t="s">
        <v>30</v>
      </c>
      <c r="B17" s="29">
        <v>0.0</v>
      </c>
      <c r="C17" s="29">
        <v>0.0</v>
      </c>
      <c r="D17" s="29">
        <v>0.0</v>
      </c>
      <c r="E17" s="29">
        <f t="shared" si="11"/>
        <v>0</v>
      </c>
      <c r="F17" s="29">
        <v>0.0</v>
      </c>
      <c r="G17" s="29">
        <v>0.0</v>
      </c>
      <c r="H17" s="29">
        <v>0.0</v>
      </c>
      <c r="I17" s="29">
        <f t="shared" si="12"/>
        <v>0</v>
      </c>
      <c r="J17" s="29">
        <v>1.0</v>
      </c>
      <c r="K17" s="29">
        <v>1.0</v>
      </c>
      <c r="L17" s="29">
        <v>0.0</v>
      </c>
      <c r="M17" s="29">
        <v>2.0</v>
      </c>
      <c r="N17" s="29">
        <v>0.0</v>
      </c>
      <c r="O17" s="29">
        <v>0.0</v>
      </c>
      <c r="P17" s="29">
        <v>0.0</v>
      </c>
      <c r="Q17" s="29">
        <v>0.0</v>
      </c>
      <c r="R17" s="29">
        <v>0.0</v>
      </c>
      <c r="S17" s="29">
        <v>0.0</v>
      </c>
      <c r="T17" s="29">
        <v>0.0</v>
      </c>
      <c r="U17" s="29">
        <v>3.0</v>
      </c>
      <c r="V17" s="29">
        <v>6.0</v>
      </c>
      <c r="W17" s="29">
        <v>1.0</v>
      </c>
      <c r="X17" s="29">
        <v>10.0</v>
      </c>
      <c r="Y17" s="29">
        <v>0.0</v>
      </c>
      <c r="Z17" s="29">
        <v>2.0</v>
      </c>
      <c r="AA17" s="29">
        <v>0.0</v>
      </c>
      <c r="AB17" s="29">
        <v>2.0</v>
      </c>
      <c r="AC17" s="29">
        <v>0.0</v>
      </c>
      <c r="AD17" s="29">
        <v>1.0</v>
      </c>
      <c r="AE17" s="29">
        <v>1.0</v>
      </c>
      <c r="AF17" s="29">
        <v>1.0</v>
      </c>
      <c r="AG17" s="29">
        <v>7.0</v>
      </c>
      <c r="AH17" s="29">
        <v>0.0</v>
      </c>
      <c r="AI17" s="29">
        <v>8.0</v>
      </c>
      <c r="AJ17" s="29">
        <v>5.0</v>
      </c>
      <c r="AK17" s="29">
        <v>17.0</v>
      </c>
      <c r="AL17" s="29">
        <v>1.0</v>
      </c>
      <c r="AM17" s="29">
        <v>23.0</v>
      </c>
      <c r="AN17" s="42"/>
    </row>
    <row r="18">
      <c r="A18" s="20" t="s">
        <v>31</v>
      </c>
      <c r="B18" s="40">
        <f t="shared" ref="B18:D18" si="13">SUM(B8:B17)</f>
        <v>6</v>
      </c>
      <c r="C18" s="40">
        <f t="shared" si="13"/>
        <v>8</v>
      </c>
      <c r="D18" s="40">
        <f t="shared" si="13"/>
        <v>0</v>
      </c>
      <c r="E18" s="40">
        <f t="shared" si="11"/>
        <v>14</v>
      </c>
      <c r="F18" s="40">
        <f t="shared" ref="F18:H18" si="14">SUM(F8:F17)</f>
        <v>771</v>
      </c>
      <c r="G18" s="40">
        <f t="shared" si="14"/>
        <v>759</v>
      </c>
      <c r="H18" s="40">
        <f t="shared" si="14"/>
        <v>3</v>
      </c>
      <c r="I18" s="22">
        <f t="shared" si="12"/>
        <v>1533</v>
      </c>
      <c r="J18" s="40">
        <f t="shared" ref="J18:L18" si="15">SUM(J8:J17)</f>
        <v>623</v>
      </c>
      <c r="K18" s="22">
        <f t="shared" si="15"/>
        <v>1010</v>
      </c>
      <c r="L18" s="40">
        <f t="shared" si="15"/>
        <v>2</v>
      </c>
      <c r="M18" s="22">
        <f>SUM(J18:L18)</f>
        <v>1635</v>
      </c>
      <c r="N18" s="40">
        <f t="shared" ref="N18:AM18" si="16">SUM(N8:N17)</f>
        <v>1</v>
      </c>
      <c r="O18" s="40">
        <f t="shared" si="16"/>
        <v>2</v>
      </c>
      <c r="P18" s="40">
        <f t="shared" si="16"/>
        <v>3</v>
      </c>
      <c r="Q18" s="40">
        <f t="shared" si="16"/>
        <v>639</v>
      </c>
      <c r="R18" s="22">
        <f t="shared" si="16"/>
        <v>1102</v>
      </c>
      <c r="S18" s="40">
        <f t="shared" si="16"/>
        <v>1</v>
      </c>
      <c r="T18" s="22">
        <f t="shared" si="16"/>
        <v>1742</v>
      </c>
      <c r="U18" s="40">
        <f t="shared" si="16"/>
        <v>941</v>
      </c>
      <c r="V18" s="40">
        <f t="shared" si="16"/>
        <v>655</v>
      </c>
      <c r="W18" s="40">
        <f t="shared" si="16"/>
        <v>3</v>
      </c>
      <c r="X18" s="22">
        <f t="shared" si="16"/>
        <v>1599</v>
      </c>
      <c r="Y18" s="40">
        <f t="shared" si="16"/>
        <v>207</v>
      </c>
      <c r="Z18" s="40">
        <f t="shared" si="16"/>
        <v>229</v>
      </c>
      <c r="AA18" s="40">
        <f t="shared" si="16"/>
        <v>8</v>
      </c>
      <c r="AB18" s="40">
        <f t="shared" si="16"/>
        <v>444</v>
      </c>
      <c r="AC18" s="40">
        <f t="shared" si="16"/>
        <v>121</v>
      </c>
      <c r="AD18" s="40">
        <f t="shared" si="16"/>
        <v>238</v>
      </c>
      <c r="AE18" s="40">
        <f t="shared" si="16"/>
        <v>359</v>
      </c>
      <c r="AF18" s="22">
        <f t="shared" si="16"/>
        <v>1717</v>
      </c>
      <c r="AG18" s="22">
        <f t="shared" si="16"/>
        <v>2217</v>
      </c>
      <c r="AH18" s="40">
        <f t="shared" si="16"/>
        <v>5</v>
      </c>
      <c r="AI18" s="22">
        <f t="shared" si="16"/>
        <v>3939</v>
      </c>
      <c r="AJ18" s="22">
        <f t="shared" si="16"/>
        <v>5026</v>
      </c>
      <c r="AK18" s="22">
        <f t="shared" si="16"/>
        <v>6220</v>
      </c>
      <c r="AL18" s="40">
        <f t="shared" si="16"/>
        <v>22</v>
      </c>
      <c r="AM18" s="22">
        <f t="shared" si="16"/>
        <v>11268</v>
      </c>
      <c r="AN18" s="62"/>
    </row>
    <row r="19">
      <c r="A19" s="55" t="s">
        <v>32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42"/>
    </row>
    <row r="20">
      <c r="A20" s="10" t="s">
        <v>19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42"/>
    </row>
    <row r="21" ht="15.75" customHeight="1">
      <c r="A21" s="25" t="s">
        <v>20</v>
      </c>
      <c r="B21" s="29">
        <v>0.0</v>
      </c>
      <c r="C21" s="29">
        <v>0.0</v>
      </c>
      <c r="D21" s="29">
        <v>0.0</v>
      </c>
      <c r="E21" s="29">
        <f t="shared" ref="E21:E27" si="17">SUM(B21:D21)</f>
        <v>0</v>
      </c>
      <c r="F21" s="29">
        <v>1.0</v>
      </c>
      <c r="G21" s="29">
        <v>1.0</v>
      </c>
      <c r="H21" s="29">
        <v>0.0</v>
      </c>
      <c r="I21" s="29">
        <f t="shared" ref="I21:I27" si="18">SUM(F21:H21)</f>
        <v>2</v>
      </c>
      <c r="J21" s="29">
        <v>4.0</v>
      </c>
      <c r="K21" s="29">
        <v>3.0</v>
      </c>
      <c r="L21" s="29">
        <v>0.0</v>
      </c>
      <c r="M21" s="29">
        <f t="shared" ref="M21:M27" si="19">SUM(J21:L21)</f>
        <v>7</v>
      </c>
      <c r="N21" s="29">
        <v>0.0</v>
      </c>
      <c r="O21" s="29">
        <v>0.0</v>
      </c>
      <c r="P21" s="29">
        <f t="shared" ref="P21:P27" si="20">SUM(N21:O21)</f>
        <v>0</v>
      </c>
      <c r="Q21" s="29">
        <v>8.0</v>
      </c>
      <c r="R21" s="29">
        <v>3.0</v>
      </c>
      <c r="S21" s="29">
        <v>0.0</v>
      </c>
      <c r="T21" s="29">
        <f t="shared" ref="T21:T27" si="21">SUM(Q21:S21)</f>
        <v>11</v>
      </c>
      <c r="U21" s="29">
        <v>1.0</v>
      </c>
      <c r="V21" s="29">
        <v>1.0</v>
      </c>
      <c r="W21" s="29">
        <v>0.0</v>
      </c>
      <c r="X21" s="29">
        <f t="shared" ref="X21:X27" si="22">SUM(U21:W21)</f>
        <v>2</v>
      </c>
      <c r="Y21" s="29">
        <v>2.0</v>
      </c>
      <c r="Z21" s="29">
        <v>0.0</v>
      </c>
      <c r="AA21" s="29">
        <v>0.0</v>
      </c>
      <c r="AB21" s="29">
        <f t="shared" ref="AB21:AB27" si="23">SUM(Y21:AA21)</f>
        <v>2</v>
      </c>
      <c r="AC21" s="29">
        <v>1.0</v>
      </c>
      <c r="AD21" s="29">
        <v>0.0</v>
      </c>
      <c r="AE21" s="29">
        <f t="shared" ref="AE21:AE27" si="24">SUM(AC21:AD21)</f>
        <v>1</v>
      </c>
      <c r="AF21" s="29">
        <v>6.0</v>
      </c>
      <c r="AG21" s="29">
        <v>5.0</v>
      </c>
      <c r="AH21" s="29">
        <v>0.0</v>
      </c>
      <c r="AI21" s="29">
        <f t="shared" ref="AI21:AI27" si="25">SUM(AF21:AH21)</f>
        <v>11</v>
      </c>
      <c r="AJ21" s="29">
        <v>23.0</v>
      </c>
      <c r="AK21" s="29">
        <v>13.0</v>
      </c>
      <c r="AL21" s="29">
        <v>0.0</v>
      </c>
      <c r="AM21" s="29">
        <f t="shared" ref="AM21:AM27" si="26">SUM(AJ21:AL21)</f>
        <v>36</v>
      </c>
      <c r="AN21" s="42"/>
    </row>
    <row r="22" ht="15.75" customHeight="1">
      <c r="A22" s="25" t="s">
        <v>21</v>
      </c>
      <c r="B22" s="29">
        <v>0.0</v>
      </c>
      <c r="C22" s="29">
        <v>0.0</v>
      </c>
      <c r="D22" s="29">
        <v>1.0</v>
      </c>
      <c r="E22" s="29">
        <f t="shared" si="17"/>
        <v>1</v>
      </c>
      <c r="F22" s="29">
        <v>15.0</v>
      </c>
      <c r="G22" s="29">
        <v>14.0</v>
      </c>
      <c r="H22" s="29">
        <v>0.0</v>
      </c>
      <c r="I22" s="29">
        <f t="shared" si="18"/>
        <v>29</v>
      </c>
      <c r="J22" s="29">
        <v>20.0</v>
      </c>
      <c r="K22" s="29">
        <v>24.0</v>
      </c>
      <c r="L22" s="29">
        <v>0.0</v>
      </c>
      <c r="M22" s="29">
        <f t="shared" si="19"/>
        <v>44</v>
      </c>
      <c r="N22" s="29">
        <v>0.0</v>
      </c>
      <c r="O22" s="29">
        <v>0.0</v>
      </c>
      <c r="P22" s="29">
        <f t="shared" si="20"/>
        <v>0</v>
      </c>
      <c r="Q22" s="29">
        <v>15.0</v>
      </c>
      <c r="R22" s="29">
        <v>17.0</v>
      </c>
      <c r="S22" s="29">
        <v>0.0</v>
      </c>
      <c r="T22" s="29">
        <f t="shared" si="21"/>
        <v>32</v>
      </c>
      <c r="U22" s="29">
        <v>3.0</v>
      </c>
      <c r="V22" s="29">
        <v>2.0</v>
      </c>
      <c r="W22" s="29">
        <v>0.0</v>
      </c>
      <c r="X22" s="29">
        <f t="shared" si="22"/>
        <v>5</v>
      </c>
      <c r="Y22" s="29">
        <v>2.0</v>
      </c>
      <c r="Z22" s="29">
        <v>7.0</v>
      </c>
      <c r="AA22" s="29">
        <v>0.0</v>
      </c>
      <c r="AB22" s="29">
        <f t="shared" si="23"/>
        <v>9</v>
      </c>
      <c r="AC22" s="29">
        <v>5.0</v>
      </c>
      <c r="AD22" s="29">
        <v>6.0</v>
      </c>
      <c r="AE22" s="29">
        <f t="shared" si="24"/>
        <v>11</v>
      </c>
      <c r="AF22" s="29">
        <v>28.0</v>
      </c>
      <c r="AG22" s="29">
        <v>23.0</v>
      </c>
      <c r="AH22" s="29">
        <v>0.0</v>
      </c>
      <c r="AI22" s="29">
        <f t="shared" si="25"/>
        <v>51</v>
      </c>
      <c r="AJ22" s="29">
        <v>88.0</v>
      </c>
      <c r="AK22" s="29">
        <v>93.0</v>
      </c>
      <c r="AL22" s="29">
        <v>1.0</v>
      </c>
      <c r="AM22" s="29">
        <f t="shared" si="26"/>
        <v>182</v>
      </c>
      <c r="AN22" s="42"/>
    </row>
    <row r="23" ht="15.75" customHeight="1">
      <c r="A23" s="25" t="s">
        <v>22</v>
      </c>
      <c r="B23" s="29">
        <v>0.0</v>
      </c>
      <c r="C23" s="29">
        <v>0.0</v>
      </c>
      <c r="D23" s="29">
        <v>0.0</v>
      </c>
      <c r="E23" s="29">
        <f t="shared" si="17"/>
        <v>0</v>
      </c>
      <c r="F23" s="29">
        <v>24.0</v>
      </c>
      <c r="G23" s="29">
        <v>18.0</v>
      </c>
      <c r="H23" s="29">
        <v>0.0</v>
      </c>
      <c r="I23" s="29">
        <f t="shared" si="18"/>
        <v>42</v>
      </c>
      <c r="J23" s="29">
        <v>38.0</v>
      </c>
      <c r="K23" s="29">
        <v>71.0</v>
      </c>
      <c r="L23" s="29">
        <v>0.0</v>
      </c>
      <c r="M23" s="29">
        <f t="shared" si="19"/>
        <v>109</v>
      </c>
      <c r="N23" s="29">
        <v>0.0</v>
      </c>
      <c r="O23" s="29">
        <v>0.0</v>
      </c>
      <c r="P23" s="29">
        <f t="shared" si="20"/>
        <v>0</v>
      </c>
      <c r="Q23" s="29">
        <v>32.0</v>
      </c>
      <c r="R23" s="29">
        <v>42.0</v>
      </c>
      <c r="S23" s="29">
        <v>0.0</v>
      </c>
      <c r="T23" s="29">
        <f t="shared" si="21"/>
        <v>74</v>
      </c>
      <c r="U23" s="29">
        <v>7.0</v>
      </c>
      <c r="V23" s="29">
        <v>5.0</v>
      </c>
      <c r="W23" s="29">
        <v>0.0</v>
      </c>
      <c r="X23" s="29">
        <f t="shared" si="22"/>
        <v>12</v>
      </c>
      <c r="Y23" s="29">
        <v>12.0</v>
      </c>
      <c r="Z23" s="29">
        <v>5.0</v>
      </c>
      <c r="AA23" s="29">
        <v>1.0</v>
      </c>
      <c r="AB23" s="29">
        <f t="shared" si="23"/>
        <v>18</v>
      </c>
      <c r="AC23" s="29">
        <v>5.0</v>
      </c>
      <c r="AD23" s="29">
        <v>7.0</v>
      </c>
      <c r="AE23" s="29">
        <f t="shared" si="24"/>
        <v>12</v>
      </c>
      <c r="AF23" s="29">
        <v>72.0</v>
      </c>
      <c r="AG23" s="29">
        <v>73.0</v>
      </c>
      <c r="AH23" s="29">
        <v>0.0</v>
      </c>
      <c r="AI23" s="29">
        <f t="shared" si="25"/>
        <v>145</v>
      </c>
      <c r="AJ23" s="29">
        <v>190.0</v>
      </c>
      <c r="AK23" s="29">
        <v>221.0</v>
      </c>
      <c r="AL23" s="29">
        <v>1.0</v>
      </c>
      <c r="AM23" s="29">
        <f t="shared" si="26"/>
        <v>412</v>
      </c>
      <c r="AN23" s="42"/>
    </row>
    <row r="24" ht="15.75" customHeight="1">
      <c r="A24" s="25" t="s">
        <v>23</v>
      </c>
      <c r="B24" s="29">
        <v>1.0</v>
      </c>
      <c r="C24" s="29">
        <v>0.0</v>
      </c>
      <c r="D24" s="29">
        <v>0.0</v>
      </c>
      <c r="E24" s="29">
        <f t="shared" si="17"/>
        <v>1</v>
      </c>
      <c r="F24" s="29">
        <v>26.0</v>
      </c>
      <c r="G24" s="29">
        <v>21.0</v>
      </c>
      <c r="H24" s="29">
        <v>0.0</v>
      </c>
      <c r="I24" s="29">
        <f t="shared" si="18"/>
        <v>47</v>
      </c>
      <c r="J24" s="29">
        <v>80.0</v>
      </c>
      <c r="K24" s="29">
        <v>97.0</v>
      </c>
      <c r="L24" s="29">
        <v>0.0</v>
      </c>
      <c r="M24" s="29">
        <f t="shared" si="19"/>
        <v>177</v>
      </c>
      <c r="N24" s="29">
        <v>0.0</v>
      </c>
      <c r="O24" s="29">
        <v>0.0</v>
      </c>
      <c r="P24" s="29">
        <f t="shared" si="20"/>
        <v>0</v>
      </c>
      <c r="Q24" s="29">
        <v>31.0</v>
      </c>
      <c r="R24" s="29">
        <v>67.0</v>
      </c>
      <c r="S24" s="29">
        <v>0.0</v>
      </c>
      <c r="T24" s="29">
        <f t="shared" si="21"/>
        <v>98</v>
      </c>
      <c r="U24" s="29">
        <v>7.0</v>
      </c>
      <c r="V24" s="29">
        <v>7.0</v>
      </c>
      <c r="W24" s="29">
        <v>0.0</v>
      </c>
      <c r="X24" s="29">
        <f t="shared" si="22"/>
        <v>14</v>
      </c>
      <c r="Y24" s="29">
        <v>24.0</v>
      </c>
      <c r="Z24" s="29">
        <v>23.0</v>
      </c>
      <c r="AA24" s="29">
        <v>4.0</v>
      </c>
      <c r="AB24" s="29">
        <f t="shared" si="23"/>
        <v>51</v>
      </c>
      <c r="AC24" s="29">
        <v>11.0</v>
      </c>
      <c r="AD24" s="29">
        <v>5.0</v>
      </c>
      <c r="AE24" s="29">
        <f t="shared" si="24"/>
        <v>16</v>
      </c>
      <c r="AF24" s="29">
        <v>109.0</v>
      </c>
      <c r="AG24" s="29">
        <v>95.0</v>
      </c>
      <c r="AH24" s="29">
        <v>0.0</v>
      </c>
      <c r="AI24" s="29">
        <f t="shared" si="25"/>
        <v>204</v>
      </c>
      <c r="AJ24" s="29">
        <v>289.0</v>
      </c>
      <c r="AK24" s="29">
        <v>315.0</v>
      </c>
      <c r="AL24" s="29">
        <v>4.0</v>
      </c>
      <c r="AM24" s="29">
        <f t="shared" si="26"/>
        <v>608</v>
      </c>
      <c r="AN24" s="42"/>
    </row>
    <row r="25" ht="15.75" customHeight="1">
      <c r="A25" s="25" t="s">
        <v>24</v>
      </c>
      <c r="B25" s="29">
        <v>0.0</v>
      </c>
      <c r="C25" s="29">
        <v>1.0</v>
      </c>
      <c r="D25" s="29">
        <v>0.0</v>
      </c>
      <c r="E25" s="29">
        <f t="shared" si="17"/>
        <v>1</v>
      </c>
      <c r="F25" s="29">
        <v>54.0</v>
      </c>
      <c r="G25" s="29">
        <v>34.0</v>
      </c>
      <c r="H25" s="29">
        <v>0.0</v>
      </c>
      <c r="I25" s="29">
        <f t="shared" si="18"/>
        <v>88</v>
      </c>
      <c r="J25" s="29">
        <v>95.0</v>
      </c>
      <c r="K25" s="29">
        <v>134.0</v>
      </c>
      <c r="L25" s="29">
        <v>2.0</v>
      </c>
      <c r="M25" s="29">
        <f t="shared" si="19"/>
        <v>231</v>
      </c>
      <c r="N25" s="29">
        <v>0.0</v>
      </c>
      <c r="O25" s="29">
        <v>0.0</v>
      </c>
      <c r="P25" s="29">
        <f t="shared" si="20"/>
        <v>0</v>
      </c>
      <c r="Q25" s="29">
        <v>59.0</v>
      </c>
      <c r="R25" s="29">
        <v>108.0</v>
      </c>
      <c r="S25" s="29">
        <v>1.0</v>
      </c>
      <c r="T25" s="29">
        <f t="shared" si="21"/>
        <v>168</v>
      </c>
      <c r="U25" s="29">
        <v>22.0</v>
      </c>
      <c r="V25" s="29">
        <v>14.0</v>
      </c>
      <c r="W25" s="29">
        <v>0.0</v>
      </c>
      <c r="X25" s="29">
        <f t="shared" si="22"/>
        <v>36</v>
      </c>
      <c r="Y25" s="29">
        <v>37.0</v>
      </c>
      <c r="Z25" s="29">
        <v>51.0</v>
      </c>
      <c r="AA25" s="29">
        <v>3.0</v>
      </c>
      <c r="AB25" s="29">
        <f t="shared" si="23"/>
        <v>91</v>
      </c>
      <c r="AC25" s="29">
        <v>13.0</v>
      </c>
      <c r="AD25" s="29">
        <v>18.0</v>
      </c>
      <c r="AE25" s="29">
        <f t="shared" si="24"/>
        <v>31</v>
      </c>
      <c r="AF25" s="29">
        <v>185.0</v>
      </c>
      <c r="AG25" s="29">
        <v>222.0</v>
      </c>
      <c r="AH25" s="29">
        <v>0.0</v>
      </c>
      <c r="AI25" s="29">
        <f t="shared" si="25"/>
        <v>407</v>
      </c>
      <c r="AJ25" s="29">
        <v>465.0</v>
      </c>
      <c r="AK25" s="29">
        <v>582.0</v>
      </c>
      <c r="AL25" s="29">
        <v>6.0</v>
      </c>
      <c r="AM25" s="29">
        <f t="shared" si="26"/>
        <v>1053</v>
      </c>
      <c r="AN25" s="42"/>
    </row>
    <row r="26" ht="15.75" customHeight="1">
      <c r="A26" s="25" t="s">
        <v>26</v>
      </c>
      <c r="B26" s="29">
        <v>0.0</v>
      </c>
      <c r="C26" s="29">
        <v>0.0</v>
      </c>
      <c r="D26" s="29">
        <v>0.0</v>
      </c>
      <c r="E26" s="29">
        <f t="shared" si="17"/>
        <v>0</v>
      </c>
      <c r="F26" s="29">
        <v>2.0</v>
      </c>
      <c r="G26" s="29">
        <v>7.0</v>
      </c>
      <c r="H26" s="29">
        <v>0.0</v>
      </c>
      <c r="I26" s="29">
        <f t="shared" si="18"/>
        <v>9</v>
      </c>
      <c r="J26" s="29">
        <v>10.0</v>
      </c>
      <c r="K26" s="29">
        <v>10.0</v>
      </c>
      <c r="L26" s="29">
        <v>0.0</v>
      </c>
      <c r="M26" s="29">
        <f t="shared" si="19"/>
        <v>20</v>
      </c>
      <c r="N26" s="29">
        <v>0.0</v>
      </c>
      <c r="O26" s="29">
        <v>0.0</v>
      </c>
      <c r="P26" s="29">
        <f t="shared" si="20"/>
        <v>0</v>
      </c>
      <c r="Q26" s="29">
        <v>7.0</v>
      </c>
      <c r="R26" s="29">
        <v>3.0</v>
      </c>
      <c r="S26" s="29">
        <v>0.0</v>
      </c>
      <c r="T26" s="29">
        <f t="shared" si="21"/>
        <v>10</v>
      </c>
      <c r="U26" s="29">
        <v>26.0</v>
      </c>
      <c r="V26" s="29">
        <v>18.0</v>
      </c>
      <c r="W26" s="29">
        <v>1.0</v>
      </c>
      <c r="X26" s="29">
        <f t="shared" si="22"/>
        <v>45</v>
      </c>
      <c r="Y26" s="29">
        <v>85.0</v>
      </c>
      <c r="Z26" s="29">
        <v>106.0</v>
      </c>
      <c r="AA26" s="29">
        <v>28.0</v>
      </c>
      <c r="AB26" s="29">
        <f t="shared" si="23"/>
        <v>219</v>
      </c>
      <c r="AC26" s="29">
        <v>1.0</v>
      </c>
      <c r="AD26" s="29">
        <v>1.0</v>
      </c>
      <c r="AE26" s="29">
        <f t="shared" si="24"/>
        <v>2</v>
      </c>
      <c r="AF26" s="29">
        <v>33.0</v>
      </c>
      <c r="AG26" s="29">
        <v>27.0</v>
      </c>
      <c r="AH26" s="29">
        <v>0.0</v>
      </c>
      <c r="AI26" s="29">
        <f t="shared" si="25"/>
        <v>60</v>
      </c>
      <c r="AJ26" s="29">
        <v>164.0</v>
      </c>
      <c r="AK26" s="29">
        <v>172.0</v>
      </c>
      <c r="AL26" s="29">
        <v>29.0</v>
      </c>
      <c r="AM26" s="29">
        <f t="shared" si="26"/>
        <v>365</v>
      </c>
      <c r="AN26" s="42"/>
    </row>
    <row r="27" ht="15.75" customHeight="1">
      <c r="A27" s="26" t="s">
        <v>33</v>
      </c>
      <c r="B27" s="39">
        <v>0.0</v>
      </c>
      <c r="C27" s="39">
        <v>0.0</v>
      </c>
      <c r="D27" s="39">
        <v>0.0</v>
      </c>
      <c r="E27" s="39">
        <f t="shared" si="17"/>
        <v>0</v>
      </c>
      <c r="F27" s="39">
        <v>0.0</v>
      </c>
      <c r="G27" s="39">
        <v>0.0</v>
      </c>
      <c r="H27" s="39">
        <v>0.0</v>
      </c>
      <c r="I27" s="39">
        <f t="shared" si="18"/>
        <v>0</v>
      </c>
      <c r="J27" s="39">
        <v>1.0</v>
      </c>
      <c r="K27" s="39">
        <v>2.0</v>
      </c>
      <c r="L27" s="39">
        <v>0.0</v>
      </c>
      <c r="M27" s="39">
        <f t="shared" si="19"/>
        <v>3</v>
      </c>
      <c r="N27" s="39">
        <v>0.0</v>
      </c>
      <c r="O27" s="39">
        <v>0.0</v>
      </c>
      <c r="P27" s="39">
        <f t="shared" si="20"/>
        <v>0</v>
      </c>
      <c r="Q27" s="39">
        <v>1.0</v>
      </c>
      <c r="R27" s="39">
        <v>0.0</v>
      </c>
      <c r="S27" s="39">
        <v>0.0</v>
      </c>
      <c r="T27" s="39">
        <f t="shared" si="21"/>
        <v>1</v>
      </c>
      <c r="U27" s="39">
        <v>1.0</v>
      </c>
      <c r="V27" s="39">
        <v>0.0</v>
      </c>
      <c r="W27" s="39">
        <v>0.0</v>
      </c>
      <c r="X27" s="39">
        <f t="shared" si="22"/>
        <v>1</v>
      </c>
      <c r="Y27" s="39">
        <v>8.0</v>
      </c>
      <c r="Z27" s="39">
        <v>23.0</v>
      </c>
      <c r="AA27" s="39">
        <v>2.0</v>
      </c>
      <c r="AB27" s="39">
        <f t="shared" si="23"/>
        <v>33</v>
      </c>
      <c r="AC27" s="39">
        <v>0.0</v>
      </c>
      <c r="AD27" s="39">
        <v>1.0</v>
      </c>
      <c r="AE27" s="39">
        <f t="shared" si="24"/>
        <v>1</v>
      </c>
      <c r="AF27" s="39">
        <v>2.0</v>
      </c>
      <c r="AG27" s="39">
        <v>0.0</v>
      </c>
      <c r="AH27" s="39">
        <v>0.0</v>
      </c>
      <c r="AI27" s="39">
        <f t="shared" si="25"/>
        <v>2</v>
      </c>
      <c r="AJ27" s="39">
        <v>13.0</v>
      </c>
      <c r="AK27" s="39">
        <v>26.0</v>
      </c>
      <c r="AL27" s="39">
        <v>2.0</v>
      </c>
      <c r="AM27" s="39">
        <f t="shared" si="26"/>
        <v>41</v>
      </c>
      <c r="AN27" s="42"/>
    </row>
    <row r="28" ht="15.75" customHeight="1">
      <c r="A28" s="10" t="s">
        <v>27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42"/>
    </row>
    <row r="29" ht="15.75" customHeight="1">
      <c r="A29" s="25" t="s">
        <v>28</v>
      </c>
      <c r="B29" s="29">
        <v>0.0</v>
      </c>
      <c r="C29" s="29">
        <v>1.0</v>
      </c>
      <c r="D29" s="29">
        <v>0.0</v>
      </c>
      <c r="E29" s="29">
        <v>1.0</v>
      </c>
      <c r="F29" s="29">
        <v>9.0</v>
      </c>
      <c r="G29" s="29">
        <v>21.0</v>
      </c>
      <c r="H29" s="29">
        <v>0.0</v>
      </c>
      <c r="I29" s="29">
        <v>30.0</v>
      </c>
      <c r="J29" s="29">
        <v>13.0</v>
      </c>
      <c r="K29" s="29">
        <v>36.0</v>
      </c>
      <c r="L29" s="29">
        <v>0.0</v>
      </c>
      <c r="M29" s="29">
        <v>49.0</v>
      </c>
      <c r="N29" s="29">
        <v>0.0</v>
      </c>
      <c r="O29" s="29">
        <v>0.0</v>
      </c>
      <c r="P29" s="29">
        <v>0.0</v>
      </c>
      <c r="Q29" s="29">
        <v>8.0</v>
      </c>
      <c r="R29" s="29">
        <v>36.0</v>
      </c>
      <c r="S29" s="29">
        <v>0.0</v>
      </c>
      <c r="T29" s="29">
        <v>44.0</v>
      </c>
      <c r="U29" s="29">
        <v>4.0</v>
      </c>
      <c r="V29" s="29">
        <v>5.0</v>
      </c>
      <c r="W29" s="29">
        <v>0.0</v>
      </c>
      <c r="X29" s="29">
        <v>9.0</v>
      </c>
      <c r="Y29" s="29">
        <v>2.0</v>
      </c>
      <c r="Z29" s="29">
        <v>16.0</v>
      </c>
      <c r="AA29" s="29">
        <v>0.0</v>
      </c>
      <c r="AB29" s="29">
        <v>18.0</v>
      </c>
      <c r="AC29" s="29">
        <v>3.0</v>
      </c>
      <c r="AD29" s="29">
        <v>5.0</v>
      </c>
      <c r="AE29" s="29">
        <v>8.0</v>
      </c>
      <c r="AF29" s="29">
        <v>86.0</v>
      </c>
      <c r="AG29" s="29">
        <v>213.0</v>
      </c>
      <c r="AH29" s="29">
        <v>0.0</v>
      </c>
      <c r="AI29" s="29">
        <v>299.0</v>
      </c>
      <c r="AJ29" s="29">
        <v>125.0</v>
      </c>
      <c r="AK29" s="29">
        <v>333.0</v>
      </c>
      <c r="AL29" s="29">
        <v>0.0</v>
      </c>
      <c r="AM29" s="29">
        <v>458.0</v>
      </c>
      <c r="AN29" s="42"/>
    </row>
    <row r="30" ht="15.75" customHeight="1">
      <c r="A30" s="25" t="s">
        <v>29</v>
      </c>
      <c r="B30" s="29">
        <v>1.0</v>
      </c>
      <c r="C30" s="29">
        <v>0.0</v>
      </c>
      <c r="D30" s="29">
        <v>0.0</v>
      </c>
      <c r="E30" s="29">
        <v>1.0</v>
      </c>
      <c r="F30" s="29">
        <v>26.0</v>
      </c>
      <c r="G30" s="29">
        <v>49.0</v>
      </c>
      <c r="H30" s="29">
        <v>0.0</v>
      </c>
      <c r="I30" s="29">
        <v>75.0</v>
      </c>
      <c r="J30" s="29">
        <v>41.0</v>
      </c>
      <c r="K30" s="29">
        <v>98.0</v>
      </c>
      <c r="L30" s="29">
        <v>1.0</v>
      </c>
      <c r="M30" s="29">
        <v>140.0</v>
      </c>
      <c r="N30" s="29">
        <v>0.0</v>
      </c>
      <c r="O30" s="29">
        <v>2.0</v>
      </c>
      <c r="P30" s="29">
        <v>2.0</v>
      </c>
      <c r="Q30" s="29">
        <v>30.0</v>
      </c>
      <c r="R30" s="29">
        <v>87.0</v>
      </c>
      <c r="S30" s="29">
        <v>0.0</v>
      </c>
      <c r="T30" s="29">
        <v>117.0</v>
      </c>
      <c r="U30" s="29">
        <v>46.0</v>
      </c>
      <c r="V30" s="29">
        <v>66.0</v>
      </c>
      <c r="W30" s="29">
        <v>0.0</v>
      </c>
      <c r="X30" s="29">
        <v>112.0</v>
      </c>
      <c r="Y30" s="29">
        <v>21.0</v>
      </c>
      <c r="Z30" s="29">
        <v>44.0</v>
      </c>
      <c r="AA30" s="29">
        <v>0.0</v>
      </c>
      <c r="AB30" s="29">
        <v>65.0</v>
      </c>
      <c r="AC30" s="29">
        <v>4.0</v>
      </c>
      <c r="AD30" s="29">
        <v>22.0</v>
      </c>
      <c r="AE30" s="29">
        <v>26.0</v>
      </c>
      <c r="AF30" s="29">
        <v>298.0</v>
      </c>
      <c r="AG30" s="29">
        <v>649.0</v>
      </c>
      <c r="AH30" s="29">
        <v>0.0</v>
      </c>
      <c r="AI30" s="29">
        <v>947.0</v>
      </c>
      <c r="AJ30" s="29">
        <v>467.0</v>
      </c>
      <c r="AK30" s="29">
        <v>1017.0</v>
      </c>
      <c r="AL30" s="29">
        <v>1.0</v>
      </c>
      <c r="AM30" s="29">
        <v>1485.0</v>
      </c>
      <c r="AN30" s="42"/>
    </row>
    <row r="31" ht="15.75" customHeight="1">
      <c r="A31" s="25" t="s">
        <v>30</v>
      </c>
      <c r="B31" s="29">
        <v>0.0</v>
      </c>
      <c r="C31" s="29">
        <v>1.0</v>
      </c>
      <c r="D31" s="29">
        <v>0.0</v>
      </c>
      <c r="E31" s="29">
        <v>1.0</v>
      </c>
      <c r="F31" s="29">
        <v>2.0</v>
      </c>
      <c r="G31" s="29">
        <v>11.0</v>
      </c>
      <c r="H31" s="29">
        <v>0.0</v>
      </c>
      <c r="I31" s="29">
        <v>13.0</v>
      </c>
      <c r="J31" s="29">
        <v>6.0</v>
      </c>
      <c r="K31" s="29">
        <v>19.0</v>
      </c>
      <c r="L31" s="29">
        <v>0.0</v>
      </c>
      <c r="M31" s="29">
        <v>25.0</v>
      </c>
      <c r="N31" s="29">
        <v>0.0</v>
      </c>
      <c r="O31" s="29">
        <v>0.0</v>
      </c>
      <c r="P31" s="29">
        <v>0.0</v>
      </c>
      <c r="Q31" s="29">
        <v>1.0</v>
      </c>
      <c r="R31" s="29">
        <v>9.0</v>
      </c>
      <c r="S31" s="29">
        <v>0.0</v>
      </c>
      <c r="T31" s="29">
        <v>10.0</v>
      </c>
      <c r="U31" s="29">
        <v>9.0</v>
      </c>
      <c r="V31" s="29">
        <v>11.0</v>
      </c>
      <c r="W31" s="29">
        <v>0.0</v>
      </c>
      <c r="X31" s="29">
        <v>20.0</v>
      </c>
      <c r="Y31" s="29">
        <v>23.0</v>
      </c>
      <c r="Z31" s="29">
        <v>91.0</v>
      </c>
      <c r="AA31" s="29">
        <v>7.0</v>
      </c>
      <c r="AB31" s="29">
        <v>121.0</v>
      </c>
      <c r="AC31" s="29">
        <v>0.0</v>
      </c>
      <c r="AD31" s="29">
        <v>2.0</v>
      </c>
      <c r="AE31" s="29">
        <v>2.0</v>
      </c>
      <c r="AF31" s="29">
        <v>24.0</v>
      </c>
      <c r="AG31" s="29">
        <v>40.0</v>
      </c>
      <c r="AH31" s="29">
        <v>0.0</v>
      </c>
      <c r="AI31" s="29">
        <v>64.0</v>
      </c>
      <c r="AJ31" s="29">
        <v>65.0</v>
      </c>
      <c r="AK31" s="29">
        <v>184.0</v>
      </c>
      <c r="AL31" s="29">
        <v>7.0</v>
      </c>
      <c r="AM31" s="29">
        <v>256.0</v>
      </c>
      <c r="AN31" s="42"/>
    </row>
    <row r="32" ht="15.75" customHeight="1">
      <c r="A32" s="20" t="s">
        <v>11</v>
      </c>
      <c r="B32" s="40">
        <f t="shared" ref="B32:AM32" si="27">SUM(B21:B31)</f>
        <v>2</v>
      </c>
      <c r="C32" s="40">
        <f t="shared" si="27"/>
        <v>3</v>
      </c>
      <c r="D32" s="40">
        <f t="shared" si="27"/>
        <v>1</v>
      </c>
      <c r="E32" s="40">
        <f t="shared" si="27"/>
        <v>6</v>
      </c>
      <c r="F32" s="40">
        <f t="shared" si="27"/>
        <v>159</v>
      </c>
      <c r="G32" s="40">
        <f t="shared" si="27"/>
        <v>176</v>
      </c>
      <c r="H32" s="40">
        <f t="shared" si="27"/>
        <v>0</v>
      </c>
      <c r="I32" s="40">
        <f t="shared" si="27"/>
        <v>335</v>
      </c>
      <c r="J32" s="40">
        <f t="shared" si="27"/>
        <v>308</v>
      </c>
      <c r="K32" s="40">
        <f t="shared" si="27"/>
        <v>494</v>
      </c>
      <c r="L32" s="40">
        <f t="shared" si="27"/>
        <v>3</v>
      </c>
      <c r="M32" s="40">
        <f t="shared" si="27"/>
        <v>805</v>
      </c>
      <c r="N32" s="40">
        <f t="shared" si="27"/>
        <v>0</v>
      </c>
      <c r="O32" s="40">
        <f t="shared" si="27"/>
        <v>2</v>
      </c>
      <c r="P32" s="40">
        <f t="shared" si="27"/>
        <v>2</v>
      </c>
      <c r="Q32" s="40">
        <f t="shared" si="27"/>
        <v>192</v>
      </c>
      <c r="R32" s="40">
        <f t="shared" si="27"/>
        <v>372</v>
      </c>
      <c r="S32" s="40">
        <f t="shared" si="27"/>
        <v>1</v>
      </c>
      <c r="T32" s="40">
        <f t="shared" si="27"/>
        <v>565</v>
      </c>
      <c r="U32" s="40">
        <f t="shared" si="27"/>
        <v>126</v>
      </c>
      <c r="V32" s="40">
        <f t="shared" si="27"/>
        <v>129</v>
      </c>
      <c r="W32" s="40">
        <f t="shared" si="27"/>
        <v>1</v>
      </c>
      <c r="X32" s="40">
        <f t="shared" si="27"/>
        <v>256</v>
      </c>
      <c r="Y32" s="40">
        <f t="shared" si="27"/>
        <v>216</v>
      </c>
      <c r="Z32" s="40">
        <f t="shared" si="27"/>
        <v>366</v>
      </c>
      <c r="AA32" s="40">
        <f t="shared" si="27"/>
        <v>45</v>
      </c>
      <c r="AB32" s="40">
        <f t="shared" si="27"/>
        <v>627</v>
      </c>
      <c r="AC32" s="40">
        <f t="shared" si="27"/>
        <v>43</v>
      </c>
      <c r="AD32" s="40">
        <f t="shared" si="27"/>
        <v>67</v>
      </c>
      <c r="AE32" s="40">
        <f t="shared" si="27"/>
        <v>110</v>
      </c>
      <c r="AF32" s="40">
        <f t="shared" si="27"/>
        <v>843</v>
      </c>
      <c r="AG32" s="22">
        <f t="shared" si="27"/>
        <v>1347</v>
      </c>
      <c r="AH32" s="40">
        <f t="shared" si="27"/>
        <v>0</v>
      </c>
      <c r="AI32" s="22">
        <f t="shared" si="27"/>
        <v>2190</v>
      </c>
      <c r="AJ32" s="22">
        <f t="shared" si="27"/>
        <v>1889</v>
      </c>
      <c r="AK32" s="22">
        <f t="shared" si="27"/>
        <v>2956</v>
      </c>
      <c r="AL32" s="40">
        <f t="shared" si="27"/>
        <v>51</v>
      </c>
      <c r="AM32" s="40">
        <f t="shared" si="27"/>
        <v>4896</v>
      </c>
      <c r="AN32" s="62"/>
    </row>
    <row r="33" ht="15.75" customHeight="1">
      <c r="A33" s="10" t="s">
        <v>34</v>
      </c>
      <c r="B33" s="43">
        <f t="shared" ref="B33:AM33" si="28">SUM(B18+B32)</f>
        <v>8</v>
      </c>
      <c r="C33" s="43">
        <f t="shared" si="28"/>
        <v>11</v>
      </c>
      <c r="D33" s="43">
        <f t="shared" si="28"/>
        <v>1</v>
      </c>
      <c r="E33" s="43">
        <f t="shared" si="28"/>
        <v>20</v>
      </c>
      <c r="F33" s="43">
        <f t="shared" si="28"/>
        <v>930</v>
      </c>
      <c r="G33" s="43">
        <f t="shared" si="28"/>
        <v>935</v>
      </c>
      <c r="H33" s="43">
        <f t="shared" si="28"/>
        <v>3</v>
      </c>
      <c r="I33" s="32">
        <f t="shared" si="28"/>
        <v>1868</v>
      </c>
      <c r="J33" s="43">
        <f t="shared" si="28"/>
        <v>931</v>
      </c>
      <c r="K33" s="32">
        <f t="shared" si="28"/>
        <v>1504</v>
      </c>
      <c r="L33" s="43">
        <f t="shared" si="28"/>
        <v>5</v>
      </c>
      <c r="M33" s="32">
        <f t="shared" si="28"/>
        <v>2440</v>
      </c>
      <c r="N33" s="43">
        <f t="shared" si="28"/>
        <v>1</v>
      </c>
      <c r="O33" s="43">
        <f t="shared" si="28"/>
        <v>4</v>
      </c>
      <c r="P33" s="43">
        <f t="shared" si="28"/>
        <v>5</v>
      </c>
      <c r="Q33" s="43">
        <f t="shared" si="28"/>
        <v>831</v>
      </c>
      <c r="R33" s="32">
        <f t="shared" si="28"/>
        <v>1474</v>
      </c>
      <c r="S33" s="43">
        <f t="shared" si="28"/>
        <v>2</v>
      </c>
      <c r="T33" s="32">
        <f t="shared" si="28"/>
        <v>2307</v>
      </c>
      <c r="U33" s="32">
        <f t="shared" si="28"/>
        <v>1067</v>
      </c>
      <c r="V33" s="43">
        <f t="shared" si="28"/>
        <v>784</v>
      </c>
      <c r="W33" s="43">
        <f t="shared" si="28"/>
        <v>4</v>
      </c>
      <c r="X33" s="32">
        <f t="shared" si="28"/>
        <v>1855</v>
      </c>
      <c r="Y33" s="43">
        <f t="shared" si="28"/>
        <v>423</v>
      </c>
      <c r="Z33" s="43">
        <f t="shared" si="28"/>
        <v>595</v>
      </c>
      <c r="AA33" s="43">
        <f t="shared" si="28"/>
        <v>53</v>
      </c>
      <c r="AB33" s="32">
        <f t="shared" si="28"/>
        <v>1071</v>
      </c>
      <c r="AC33" s="43">
        <f t="shared" si="28"/>
        <v>164</v>
      </c>
      <c r="AD33" s="43">
        <f t="shared" si="28"/>
        <v>305</v>
      </c>
      <c r="AE33" s="43">
        <f t="shared" si="28"/>
        <v>469</v>
      </c>
      <c r="AF33" s="32">
        <f t="shared" si="28"/>
        <v>2560</v>
      </c>
      <c r="AG33" s="32">
        <f t="shared" si="28"/>
        <v>3564</v>
      </c>
      <c r="AH33" s="43">
        <f t="shared" si="28"/>
        <v>5</v>
      </c>
      <c r="AI33" s="32">
        <f t="shared" si="28"/>
        <v>6129</v>
      </c>
      <c r="AJ33" s="32">
        <f t="shared" si="28"/>
        <v>6915</v>
      </c>
      <c r="AK33" s="32">
        <f t="shared" si="28"/>
        <v>9176</v>
      </c>
      <c r="AL33" s="43">
        <f t="shared" si="28"/>
        <v>73</v>
      </c>
      <c r="AM33" s="32">
        <f t="shared" si="28"/>
        <v>16164</v>
      </c>
      <c r="AN33" s="62"/>
    </row>
    <row r="34" ht="15.75" customHeight="1">
      <c r="A34" s="35" t="s">
        <v>36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ht="15.75" customHeight="1">
      <c r="A35" s="46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</row>
    <row r="36" ht="15.75" customHeight="1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</row>
    <row r="37" ht="15.75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</row>
    <row r="38" ht="15.75" customHeight="1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</row>
    <row r="39" ht="15.75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ht="15.7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</row>
    <row r="41" ht="15.7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</row>
    <row r="42" ht="15.7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</row>
    <row r="43" ht="15.75" customHeight="1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</row>
    <row r="44" ht="15.75" customHeight="1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</row>
    <row r="45" ht="15.75" customHeight="1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ht="15.75" customHeight="1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ht="15.75" customHeight="1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ht="15.75" customHeight="1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ht="15.75" customHeight="1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ht="15.75" customHeight="1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</row>
    <row r="51" ht="15.75" customHeight="1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</row>
    <row r="52" ht="15.75" customHeight="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ht="15.7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</row>
    <row r="54" ht="15.75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</row>
    <row r="55" ht="15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</row>
    <row r="56" ht="15.75" customHeight="1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</row>
    <row r="57" ht="15.75" customHeight="1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ht="15.75" customHeight="1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</row>
    <row r="59" ht="15.75" customHeight="1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ht="15.75" customHeigh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ht="15.75" customHeight="1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ht="15.75" customHeigh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ht="15.75" customHeight="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ht="15.75" customHeight="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</row>
    <row r="65" ht="15.75" customHeight="1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</row>
    <row r="66" ht="15.75" customHeight="1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</row>
    <row r="67" ht="15.75" customHeight="1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</row>
    <row r="68" ht="15.75" customHeight="1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</row>
    <row r="69" ht="15.75" customHeight="1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</row>
    <row r="70" ht="15.75" customHeight="1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</row>
    <row r="71" ht="15.75" customHeight="1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</row>
    <row r="72" ht="15.75" customHeight="1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</row>
    <row r="73" ht="15.75" customHeight="1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</row>
    <row r="74" ht="15.75" customHeight="1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</row>
    <row r="75" ht="15.75" customHeight="1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</row>
    <row r="76" ht="15.75" customHeight="1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</row>
    <row r="77" ht="15.75" customHeight="1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ht="15.7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</row>
    <row r="79" ht="15.7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</row>
    <row r="80" ht="15.75" customHeight="1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</row>
    <row r="81" ht="15.75" customHeight="1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</row>
    <row r="82" ht="15.75" customHeight="1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</row>
    <row r="83" ht="15.75" customHeight="1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</row>
    <row r="84" ht="15.75" customHeight="1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</row>
    <row r="85" ht="15.75" customHeigh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</row>
    <row r="86" ht="15.7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</row>
    <row r="87" ht="15.75" customHeight="1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</row>
    <row r="88" ht="15.75" customHeight="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</row>
    <row r="89" ht="15.75" customHeight="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</row>
    <row r="90" ht="15.75" customHeight="1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</row>
    <row r="91" ht="15.75" customHeight="1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</row>
    <row r="92" ht="15.75" customHeight="1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</row>
    <row r="93" ht="15.75" customHeight="1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</row>
    <row r="94" ht="15.75" customHeight="1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</row>
    <row r="95" ht="15.75" customHeight="1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</row>
    <row r="96" ht="15.75" customHeight="1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</row>
    <row r="97" ht="15.75" customHeight="1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</row>
    <row r="98" ht="15.75" customHeight="1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</row>
    <row r="99" ht="15.75" customHeight="1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</row>
    <row r="100" ht="15.75" customHeight="1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</row>
    <row r="101" ht="15.75" customHeight="1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</row>
    <row r="102" ht="15.75" customHeight="1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</row>
    <row r="103" ht="15.75" customHeight="1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ht="15.75" customHeight="1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</row>
    <row r="105" ht="15.75" customHeight="1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</row>
    <row r="106" ht="15.75" customHeight="1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</row>
    <row r="107" ht="15.75" customHeight="1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</row>
    <row r="108" ht="15.7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</row>
    <row r="109" ht="15.75" customHeight="1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</row>
    <row r="110" ht="15.75" customHeight="1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</row>
    <row r="111" ht="15.75" customHeight="1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</row>
    <row r="112" ht="15.75" customHeight="1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</row>
    <row r="113" ht="15.75" customHeight="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</row>
    <row r="114" ht="15.75" customHeight="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</row>
    <row r="115" ht="15.75" customHeight="1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</row>
    <row r="116" ht="15.75" customHeight="1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ht="15.75" customHeight="1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</row>
    <row r="118" ht="15.75" customHeight="1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</row>
    <row r="119" ht="15.75" customHeight="1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</row>
    <row r="120" ht="15.75" customHeight="1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</row>
    <row r="121" ht="15.75" customHeight="1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</row>
    <row r="122" ht="15.75" customHeight="1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</row>
    <row r="123" ht="15.75" customHeight="1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</row>
    <row r="124" ht="15.75" customHeight="1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</row>
    <row r="125" ht="15.75" customHeight="1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</row>
    <row r="126" ht="15.75" customHeight="1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</row>
    <row r="127" ht="15.7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</row>
    <row r="128" ht="15.75" customHeight="1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</row>
    <row r="129" ht="15.75" customHeight="1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</row>
    <row r="130" ht="15.75" customHeight="1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</row>
    <row r="131" ht="15.75" customHeight="1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</row>
    <row r="132" ht="15.75" customHeight="1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</row>
    <row r="133" ht="15.75" customHeight="1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</row>
    <row r="134" ht="15.75" customHeight="1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</row>
    <row r="135" ht="15.75" customHeight="1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</row>
    <row r="136" ht="15.75" customHeight="1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</row>
    <row r="137" ht="15.75" customHeight="1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</row>
    <row r="138" ht="15.75" customHeight="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</row>
    <row r="139" ht="15.75" customHeight="1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</row>
    <row r="140" ht="15.75" customHeight="1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</row>
    <row r="141" ht="15.75" customHeight="1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</row>
    <row r="142" ht="15.75" customHeight="1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</row>
    <row r="143" ht="15.75" customHeight="1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</row>
    <row r="144" ht="15.75" customHeight="1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</row>
    <row r="145" ht="15.75" customHeight="1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</row>
    <row r="146" ht="15.75" customHeight="1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</row>
    <row r="147" ht="15.75" customHeight="1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</row>
    <row r="148" ht="15.75" customHeight="1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</row>
    <row r="149" ht="15.75" customHeight="1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</row>
    <row r="150" ht="15.7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</row>
    <row r="151" ht="15.75" customHeight="1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</row>
    <row r="152" ht="15.75" customHeight="1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</row>
    <row r="153" ht="15.75" customHeight="1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</row>
    <row r="154" ht="15.75" customHeight="1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</row>
    <row r="155" ht="15.75" customHeight="1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</row>
    <row r="156" ht="15.75" customHeight="1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</row>
    <row r="157" ht="15.75" customHeight="1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</row>
    <row r="158" ht="15.75" customHeight="1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</row>
    <row r="159" ht="15.75" customHeight="1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</row>
    <row r="160" ht="15.75" customHeight="1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</row>
    <row r="161" ht="15.75" customHeight="1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</row>
    <row r="162" ht="15.75" customHeight="1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</row>
    <row r="163" ht="15.75" customHeight="1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</row>
    <row r="164" ht="15.75" customHeight="1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</row>
    <row r="165" ht="15.75" customHeight="1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</row>
    <row r="166" ht="15.75" customHeight="1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</row>
    <row r="167" ht="15.75" customHeight="1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</row>
    <row r="168" ht="15.75" customHeight="1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</row>
    <row r="169" ht="15.75" customHeight="1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</row>
    <row r="170" ht="15.75" customHeight="1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</row>
    <row r="171" ht="15.75" customHeight="1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</row>
    <row r="172" ht="15.75" customHeight="1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</row>
    <row r="173" ht="15.75" customHeight="1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</row>
    <row r="174" ht="15.75" customHeight="1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</row>
    <row r="175" ht="15.75" customHeight="1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</row>
    <row r="176" ht="15.75" customHeight="1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</row>
    <row r="177" ht="15.75" customHeight="1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</row>
    <row r="178" ht="15.75" customHeight="1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</row>
    <row r="179" ht="15.75" customHeight="1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</row>
    <row r="180" ht="15.75" customHeight="1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</row>
    <row r="181" ht="15.75" customHeight="1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</row>
    <row r="182" ht="15.75" customHeight="1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</row>
    <row r="183" ht="15.75" customHeight="1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</row>
    <row r="184" ht="15.75" customHeight="1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</row>
    <row r="185" ht="15.75" customHeight="1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</row>
    <row r="186" ht="15.75" customHeight="1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</row>
    <row r="187" ht="15.75" customHeight="1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</row>
    <row r="188" ht="15.75" customHeight="1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</row>
    <row r="189" ht="15.75" customHeight="1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</row>
    <row r="190" ht="15.75" customHeight="1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</row>
    <row r="191" ht="15.75" customHeight="1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</row>
    <row r="192" ht="15.75" customHeight="1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</row>
    <row r="193" ht="15.75" customHeight="1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</row>
    <row r="194" ht="15.75" customHeight="1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</row>
    <row r="195" ht="15.75" customHeight="1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</row>
    <row r="196" ht="15.75" customHeight="1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</row>
    <row r="197" ht="15.75" customHeight="1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</row>
    <row r="198" ht="15.75" customHeight="1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</row>
    <row r="199" ht="15.75" customHeight="1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</row>
    <row r="200" ht="15.75" customHeight="1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</row>
    <row r="201" ht="15.75" customHeight="1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</row>
    <row r="202" ht="15.75" customHeight="1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</row>
    <row r="203" ht="15.75" customHeight="1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</row>
    <row r="204" ht="15.75" customHeight="1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</row>
    <row r="205" ht="15.75" customHeight="1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</row>
    <row r="206" ht="15.75" customHeight="1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</row>
    <row r="207" ht="15.75" customHeight="1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</row>
    <row r="208" ht="15.75" customHeight="1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</row>
    <row r="209" ht="15.75" customHeight="1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</row>
    <row r="210" ht="15.75" customHeight="1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</row>
    <row r="211" ht="15.75" customHeight="1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</row>
    <row r="212" ht="15.75" customHeight="1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</row>
    <row r="213" ht="15.75" customHeight="1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</row>
    <row r="214" ht="15.75" customHeight="1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</row>
    <row r="215" ht="15.75" customHeight="1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</row>
    <row r="216" ht="15.75" customHeight="1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</row>
    <row r="217" ht="15.75" customHeight="1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</row>
    <row r="218" ht="15.75" customHeight="1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</row>
    <row r="219" ht="15.75" customHeight="1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</row>
    <row r="220" ht="15.75" customHeight="1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</row>
    <row r="221" ht="15.75" customHeight="1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</row>
    <row r="222" ht="15.75" customHeight="1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</row>
    <row r="223" ht="15.75" customHeight="1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</row>
    <row r="224" ht="15.75" customHeight="1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</row>
    <row r="225" ht="15.75" customHeight="1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</row>
    <row r="226" ht="15.75" customHeight="1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</row>
    <row r="227" ht="15.75" customHeight="1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</row>
    <row r="228" ht="15.75" customHeight="1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</row>
    <row r="229" ht="15.75" customHeight="1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</row>
    <row r="230" ht="15.75" customHeight="1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</row>
    <row r="231" ht="15.75" customHeight="1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</row>
    <row r="232" ht="15.75" customHeight="1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</row>
    <row r="233" ht="15.75" customHeight="1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</row>
    <row r="234" ht="15.75" customHeight="1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</row>
    <row r="235" ht="15.75" customHeight="1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</row>
    <row r="236" ht="15.75" customHeight="1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</row>
    <row r="237" ht="15.75" customHeight="1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</row>
    <row r="238" ht="15.75" customHeight="1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</row>
    <row r="239" ht="15.75" customHeight="1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</row>
    <row r="240" ht="15.75" customHeight="1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</row>
    <row r="241" ht="15.75" customHeight="1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</row>
    <row r="242" ht="15.75" customHeight="1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</row>
    <row r="243" ht="15.75" customHeight="1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</row>
    <row r="244" ht="15.75" customHeight="1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</row>
    <row r="245" ht="15.75" customHeight="1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</row>
    <row r="246" ht="15.75" customHeight="1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</row>
    <row r="247" ht="15.75" customHeight="1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</row>
    <row r="248" ht="15.75" customHeight="1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</row>
    <row r="249" ht="15.75" customHeight="1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</row>
    <row r="250" ht="15.75" customHeight="1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</row>
    <row r="251" ht="15.75" customHeight="1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</row>
    <row r="252" ht="15.75" customHeight="1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</row>
    <row r="253" ht="15.75" customHeight="1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</row>
    <row r="254" ht="15.75" customHeight="1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</row>
    <row r="255" ht="15.75" customHeight="1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</row>
    <row r="256" ht="15.75" customHeight="1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</row>
    <row r="257" ht="15.75" customHeight="1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</row>
    <row r="258" ht="15.75" customHeight="1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</row>
    <row r="259" ht="15.75" customHeight="1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</row>
    <row r="260" ht="15.75" customHeight="1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</row>
    <row r="261" ht="15.75" customHeight="1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</row>
    <row r="262" ht="15.75" customHeight="1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</row>
    <row r="263" ht="15.75" customHeight="1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</row>
    <row r="264" ht="15.75" customHeight="1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</row>
    <row r="265" ht="15.75" customHeight="1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</row>
    <row r="266" ht="15.75" customHeight="1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</row>
    <row r="267" ht="15.75" customHeight="1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</row>
    <row r="268" ht="15.75" customHeight="1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</row>
    <row r="269" ht="15.75" customHeight="1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</row>
    <row r="270" ht="15.75" customHeight="1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</row>
    <row r="271" ht="15.75" customHeight="1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</row>
    <row r="272" ht="15.75" customHeight="1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</row>
    <row r="273" ht="15.75" customHeight="1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</row>
    <row r="274" ht="15.75" customHeight="1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</row>
    <row r="275" ht="15.75" customHeight="1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</row>
    <row r="276" ht="15.75" customHeight="1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</row>
    <row r="277" ht="15.75" customHeight="1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</row>
    <row r="278" ht="15.75" customHeight="1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</row>
    <row r="279" ht="15.75" customHeight="1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</row>
    <row r="280" ht="15.75" customHeight="1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</row>
    <row r="281" ht="15.75" customHeight="1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</row>
    <row r="282" ht="15.75" customHeight="1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</row>
    <row r="283" ht="15.75" customHeight="1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</row>
    <row r="284" ht="15.75" customHeight="1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</row>
    <row r="285" ht="15.75" customHeight="1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</row>
    <row r="286" ht="15.75" customHeight="1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</row>
    <row r="287" ht="15.75" customHeight="1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</row>
    <row r="288" ht="15.75" customHeight="1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</row>
    <row r="289" ht="15.75" customHeight="1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</row>
    <row r="290" ht="15.75" customHeight="1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</row>
    <row r="291" ht="15.75" customHeight="1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</row>
    <row r="292" ht="15.75" customHeight="1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</row>
    <row r="293" ht="15.75" customHeight="1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</row>
    <row r="294" ht="15.75" customHeight="1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</row>
    <row r="295" ht="15.75" customHeight="1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</row>
    <row r="296" ht="15.75" customHeight="1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</row>
    <row r="297" ht="15.75" customHeight="1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</row>
    <row r="298" ht="15.75" customHeight="1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</row>
    <row r="299" ht="15.75" customHeight="1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</row>
    <row r="300" ht="15.75" customHeight="1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</row>
    <row r="301" ht="15.75" customHeight="1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</row>
    <row r="302" ht="15.75" customHeight="1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</row>
    <row r="303" ht="15.75" customHeight="1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</row>
    <row r="304" ht="15.75" customHeight="1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</row>
    <row r="305" ht="15.75" customHeight="1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</row>
    <row r="306" ht="15.75" customHeight="1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</row>
    <row r="307" ht="15.75" customHeight="1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</row>
    <row r="308" ht="15.75" customHeight="1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</row>
    <row r="309" ht="15.75" customHeight="1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</row>
    <row r="310" ht="15.75" customHeight="1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</row>
    <row r="311" ht="15.75" customHeight="1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</row>
    <row r="312" ht="15.75" customHeight="1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</row>
    <row r="313" ht="15.75" customHeight="1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</row>
    <row r="314" ht="15.75" customHeight="1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</row>
    <row r="315" ht="15.75" customHeight="1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</row>
    <row r="316" ht="15.75" customHeight="1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</row>
    <row r="317" ht="15.75" customHeight="1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</row>
    <row r="318" ht="15.75" customHeight="1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</row>
    <row r="319" ht="15.75" customHeight="1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</row>
    <row r="320" ht="15.75" customHeight="1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</row>
    <row r="321" ht="15.75" customHeight="1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</row>
    <row r="322" ht="15.75" customHeight="1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</row>
    <row r="323" ht="15.75" customHeight="1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</row>
    <row r="324" ht="15.75" customHeight="1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</row>
    <row r="325" ht="15.75" customHeight="1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</row>
    <row r="326" ht="15.75" customHeight="1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</row>
    <row r="327" ht="15.75" customHeight="1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</row>
    <row r="328" ht="15.75" customHeight="1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</row>
    <row r="329" ht="15.75" customHeight="1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</row>
    <row r="330" ht="15.75" customHeight="1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</row>
    <row r="331" ht="15.75" customHeight="1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</row>
    <row r="332" ht="15.75" customHeight="1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</row>
    <row r="333" ht="15.75" customHeight="1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</row>
    <row r="334" ht="15.75" customHeight="1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</row>
    <row r="335" ht="15.75" customHeight="1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</row>
    <row r="336" ht="15.75" customHeight="1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</row>
    <row r="337" ht="15.75" customHeight="1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</row>
    <row r="338" ht="15.75" customHeight="1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</row>
    <row r="339" ht="15.75" customHeight="1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</row>
    <row r="340" ht="15.75" customHeight="1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</row>
    <row r="341" ht="15.75" customHeight="1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</row>
    <row r="342" ht="15.75" customHeight="1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</row>
    <row r="343" ht="15.75" customHeight="1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</row>
    <row r="344" ht="15.75" customHeight="1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</row>
    <row r="345" ht="15.75" customHeight="1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</row>
    <row r="346" ht="15.75" customHeight="1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</row>
    <row r="347" ht="15.75" customHeight="1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</row>
    <row r="348" ht="15.75" customHeight="1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</row>
    <row r="349" ht="15.75" customHeight="1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</row>
    <row r="350" ht="15.75" customHeight="1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</row>
    <row r="351" ht="15.75" customHeight="1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</row>
    <row r="352" ht="15.75" customHeight="1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</row>
    <row r="353" ht="15.75" customHeight="1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</row>
    <row r="354" ht="15.75" customHeight="1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</row>
    <row r="355" ht="15.75" customHeight="1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</row>
    <row r="356" ht="15.75" customHeight="1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</row>
    <row r="357" ht="15.75" customHeight="1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</row>
    <row r="358" ht="15.75" customHeight="1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</row>
    <row r="359" ht="15.75" customHeight="1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</row>
    <row r="360" ht="15.75" customHeight="1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</row>
    <row r="361" ht="15.75" customHeight="1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</row>
    <row r="362" ht="15.75" customHeight="1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</row>
    <row r="363" ht="15.75" customHeight="1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</row>
    <row r="364" ht="15.75" customHeight="1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</row>
    <row r="365" ht="15.75" customHeight="1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</row>
    <row r="366" ht="15.75" customHeight="1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</row>
    <row r="367" ht="15.75" customHeight="1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</row>
    <row r="368" ht="15.75" customHeight="1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</row>
    <row r="369" ht="15.75" customHeight="1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</row>
    <row r="370" ht="15.75" customHeight="1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</row>
    <row r="371" ht="15.75" customHeight="1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</row>
    <row r="372" ht="15.75" customHeight="1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</row>
    <row r="373" ht="15.75" customHeight="1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</row>
    <row r="374" ht="15.75" customHeight="1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</row>
    <row r="375" ht="15.75" customHeight="1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</row>
    <row r="376" ht="15.75" customHeight="1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</row>
    <row r="377" ht="15.75" customHeight="1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</row>
    <row r="378" ht="15.75" customHeight="1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</row>
    <row r="379" ht="15.75" customHeight="1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</row>
    <row r="380" ht="15.75" customHeight="1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</row>
    <row r="381" ht="15.75" customHeight="1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</row>
    <row r="382" ht="15.75" customHeight="1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</row>
    <row r="383" ht="15.75" customHeight="1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</row>
    <row r="384" ht="15.75" customHeight="1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</row>
    <row r="385" ht="15.75" customHeight="1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</row>
    <row r="386" ht="15.75" customHeight="1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</row>
    <row r="387" ht="15.75" customHeight="1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</row>
    <row r="388" ht="15.75" customHeight="1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</row>
    <row r="389" ht="15.75" customHeight="1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</row>
    <row r="390" ht="15.75" customHeight="1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</row>
    <row r="391" ht="15.75" customHeight="1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</row>
    <row r="392" ht="15.75" customHeight="1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</row>
    <row r="393" ht="15.75" customHeight="1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</row>
    <row r="394" ht="15.75" customHeight="1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</row>
    <row r="395" ht="15.75" customHeight="1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</row>
    <row r="396" ht="15.75" customHeight="1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</row>
    <row r="397" ht="15.75" customHeight="1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</row>
    <row r="398" ht="15.75" customHeight="1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</row>
    <row r="399" ht="15.75" customHeight="1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</row>
    <row r="400" ht="15.75" customHeight="1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</row>
    <row r="401" ht="15.75" customHeight="1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</row>
    <row r="402" ht="15.75" customHeight="1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</row>
    <row r="403" ht="15.75" customHeight="1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</row>
    <row r="404" ht="15.75" customHeight="1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</row>
    <row r="405" ht="15.75" customHeight="1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</row>
    <row r="406" ht="15.75" customHeight="1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</row>
    <row r="407" ht="15.75" customHeight="1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</row>
    <row r="408" ht="15.75" customHeight="1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</row>
    <row r="409" ht="15.75" customHeight="1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</row>
    <row r="410" ht="15.75" customHeight="1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</row>
    <row r="411" ht="15.75" customHeight="1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</row>
    <row r="412" ht="15.75" customHeight="1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</row>
    <row r="413" ht="15.75" customHeight="1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</row>
    <row r="414" ht="15.75" customHeight="1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</row>
    <row r="415" ht="15.75" customHeight="1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</row>
    <row r="416" ht="15.75" customHeight="1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</row>
    <row r="417" ht="15.75" customHeight="1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</row>
    <row r="418" ht="15.75" customHeight="1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</row>
    <row r="419" ht="15.75" customHeight="1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</row>
    <row r="420" ht="15.75" customHeight="1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</row>
    <row r="421" ht="15.75" customHeight="1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</row>
    <row r="422" ht="15.75" customHeight="1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</row>
    <row r="423" ht="15.75" customHeight="1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</row>
    <row r="424" ht="15.75" customHeight="1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</row>
    <row r="425" ht="15.75" customHeight="1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</row>
    <row r="426" ht="15.75" customHeight="1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</row>
    <row r="427" ht="15.75" customHeight="1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</row>
    <row r="428" ht="15.75" customHeight="1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</row>
    <row r="429" ht="15.75" customHeight="1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</row>
    <row r="430" ht="15.75" customHeight="1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</row>
    <row r="431" ht="15.75" customHeight="1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</row>
    <row r="432" ht="15.75" customHeight="1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</row>
    <row r="433" ht="15.75" customHeight="1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</row>
    <row r="434" ht="15.75" customHeight="1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</row>
    <row r="435" ht="15.75" customHeight="1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</row>
    <row r="436" ht="15.75" customHeight="1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</row>
    <row r="437" ht="15.75" customHeight="1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</row>
    <row r="438" ht="15.75" customHeight="1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</row>
    <row r="439" ht="15.75" customHeight="1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</row>
    <row r="440" ht="15.75" customHeight="1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</row>
    <row r="441" ht="15.75" customHeight="1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</row>
    <row r="442" ht="15.75" customHeight="1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</row>
    <row r="443" ht="15.75" customHeight="1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</row>
    <row r="444" ht="15.75" customHeight="1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</row>
    <row r="445" ht="15.75" customHeight="1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</row>
    <row r="446" ht="15.75" customHeight="1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</row>
    <row r="447" ht="15.75" customHeight="1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</row>
    <row r="448" ht="15.75" customHeight="1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</row>
    <row r="449" ht="15.75" customHeight="1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</row>
    <row r="450" ht="15.75" customHeight="1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</row>
    <row r="451" ht="15.75" customHeight="1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</row>
    <row r="452" ht="15.75" customHeight="1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</row>
    <row r="453" ht="15.75" customHeight="1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</row>
    <row r="454" ht="15.75" customHeight="1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</row>
    <row r="455" ht="15.75" customHeight="1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</row>
    <row r="456" ht="15.75" customHeight="1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</row>
    <row r="457" ht="15.75" customHeight="1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</row>
    <row r="458" ht="15.75" customHeight="1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</row>
    <row r="459" ht="15.75" customHeight="1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</row>
    <row r="460" ht="15.75" customHeight="1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</row>
    <row r="461" ht="15.75" customHeight="1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</row>
    <row r="462" ht="15.75" customHeight="1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</row>
    <row r="463" ht="15.75" customHeight="1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</row>
    <row r="464" ht="15.75" customHeight="1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</row>
    <row r="465" ht="15.75" customHeight="1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</row>
    <row r="466" ht="15.75" customHeight="1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</row>
    <row r="467" ht="15.75" customHeight="1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</row>
    <row r="468" ht="15.75" customHeight="1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</row>
    <row r="469" ht="15.75" customHeight="1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</row>
    <row r="470" ht="15.75" customHeight="1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</row>
    <row r="471" ht="15.75" customHeight="1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</row>
    <row r="472" ht="15.75" customHeight="1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</row>
    <row r="473" ht="15.75" customHeight="1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</row>
    <row r="474" ht="15.75" customHeight="1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</row>
    <row r="475" ht="15.75" customHeight="1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</row>
    <row r="476" ht="15.75" customHeight="1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</row>
    <row r="477" ht="15.75" customHeight="1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</row>
    <row r="478" ht="15.75" customHeight="1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</row>
    <row r="479" ht="15.75" customHeight="1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</row>
    <row r="480" ht="15.75" customHeight="1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</row>
    <row r="481" ht="15.75" customHeight="1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</row>
    <row r="482" ht="15.75" customHeight="1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</row>
    <row r="483" ht="15.75" customHeight="1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</row>
    <row r="484" ht="15.75" customHeight="1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</row>
    <row r="485" ht="15.75" customHeight="1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</row>
    <row r="486" ht="15.75" customHeight="1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</row>
    <row r="487" ht="15.75" customHeight="1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</row>
    <row r="488" ht="15.75" customHeight="1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</row>
    <row r="489" ht="15.75" customHeight="1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</row>
    <row r="490" ht="15.75" customHeight="1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</row>
    <row r="491" ht="15.75" customHeight="1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</row>
    <row r="492" ht="15.75" customHeight="1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</row>
    <row r="493" ht="15.75" customHeight="1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</row>
    <row r="494" ht="15.75" customHeight="1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</row>
    <row r="495" ht="15.75" customHeight="1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</row>
    <row r="496" ht="15.75" customHeight="1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</row>
    <row r="497" ht="15.75" customHeight="1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</row>
    <row r="498" ht="15.75" customHeight="1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</row>
    <row r="499" ht="15.75" customHeight="1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</row>
    <row r="500" ht="15.75" customHeight="1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</row>
    <row r="501" ht="15.75" customHeight="1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</row>
    <row r="502" ht="15.75" customHeight="1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</row>
    <row r="503" ht="15.75" customHeight="1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</row>
    <row r="504" ht="15.75" customHeight="1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</row>
    <row r="505" ht="15.75" customHeight="1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</row>
    <row r="506" ht="15.75" customHeight="1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</row>
    <row r="507" ht="15.75" customHeight="1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</row>
    <row r="508" ht="15.75" customHeight="1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</row>
    <row r="509" ht="15.75" customHeight="1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</row>
    <row r="510" ht="15.75" customHeight="1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</row>
    <row r="511" ht="15.75" customHeight="1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</row>
    <row r="512" ht="15.75" customHeight="1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</row>
    <row r="513" ht="15.75" customHeight="1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</row>
    <row r="514" ht="15.75" customHeight="1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</row>
    <row r="515" ht="15.75" customHeight="1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</row>
    <row r="516" ht="15.75" customHeight="1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</row>
    <row r="517" ht="15.75" customHeight="1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</row>
    <row r="518" ht="15.75" customHeight="1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</row>
    <row r="519" ht="15.75" customHeight="1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</row>
    <row r="520" ht="15.75" customHeight="1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</row>
    <row r="521" ht="15.75" customHeight="1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</row>
    <row r="522" ht="15.75" customHeight="1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</row>
    <row r="523" ht="15.75" customHeight="1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</row>
    <row r="524" ht="15.75" customHeight="1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</row>
    <row r="525" ht="15.75" customHeight="1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</row>
    <row r="526" ht="15.75" customHeight="1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</row>
    <row r="527" ht="15.75" customHeight="1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</row>
    <row r="528" ht="15.75" customHeight="1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</row>
    <row r="529" ht="15.75" customHeight="1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</row>
    <row r="530" ht="15.75" customHeight="1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</row>
    <row r="531" ht="15.75" customHeight="1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</row>
    <row r="532" ht="15.75" customHeight="1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</row>
    <row r="533" ht="15.75" customHeight="1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</row>
    <row r="534" ht="15.75" customHeight="1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</row>
    <row r="535" ht="15.75" customHeight="1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</row>
    <row r="536" ht="15.75" customHeight="1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</row>
    <row r="537" ht="15.75" customHeight="1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</row>
    <row r="538" ht="15.75" customHeight="1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</row>
    <row r="539" ht="15.75" customHeight="1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</row>
    <row r="540" ht="15.75" customHeight="1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</row>
    <row r="541" ht="15.75" customHeight="1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</row>
    <row r="542" ht="15.75" customHeight="1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</row>
    <row r="543" ht="15.75" customHeight="1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</row>
    <row r="544" ht="15.75" customHeight="1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</row>
    <row r="545" ht="15.75" customHeight="1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</row>
    <row r="546" ht="15.75" customHeight="1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</row>
    <row r="547" ht="15.75" customHeight="1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</row>
    <row r="548" ht="15.75" customHeight="1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</row>
    <row r="549" ht="15.75" customHeight="1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</row>
    <row r="550" ht="15.75" customHeight="1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</row>
    <row r="551" ht="15.75" customHeight="1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</row>
    <row r="552" ht="15.75" customHeight="1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</row>
    <row r="553" ht="15.75" customHeight="1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</row>
    <row r="554" ht="15.75" customHeight="1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</row>
    <row r="555" ht="15.75" customHeight="1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</row>
    <row r="556" ht="15.75" customHeight="1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</row>
    <row r="557" ht="15.75" customHeight="1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</row>
    <row r="558" ht="15.75" customHeight="1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</row>
    <row r="559" ht="15.75" customHeight="1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</row>
    <row r="560" ht="15.75" customHeight="1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</row>
    <row r="561" ht="15.75" customHeight="1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</row>
    <row r="562" ht="15.75" customHeight="1"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</row>
    <row r="563" ht="15.75" customHeight="1"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</row>
    <row r="564" ht="15.75" customHeight="1"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</row>
    <row r="565" ht="15.75" customHeight="1"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</row>
    <row r="566" ht="15.75" customHeight="1"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</row>
    <row r="567" ht="15.75" customHeight="1"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</row>
    <row r="568" ht="15.75" customHeight="1"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</row>
    <row r="569" ht="15.75" customHeight="1"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</row>
    <row r="570" ht="15.75" customHeight="1"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</row>
    <row r="571" ht="15.75" customHeight="1"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</row>
    <row r="572" ht="15.75" customHeight="1"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</row>
    <row r="573" ht="15.75" customHeight="1"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</row>
    <row r="574" ht="15.75" customHeight="1"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</row>
    <row r="575" ht="15.75" customHeight="1"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</row>
    <row r="576" ht="15.75" customHeight="1"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</row>
    <row r="577" ht="15.75" customHeight="1"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</row>
    <row r="578" ht="15.75" customHeight="1"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</row>
    <row r="579" ht="15.75" customHeight="1"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</row>
    <row r="580" ht="15.75" customHeight="1"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</row>
    <row r="581" ht="15.75" customHeight="1"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</row>
    <row r="582" ht="15.75" customHeight="1"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</row>
    <row r="583" ht="15.75" customHeight="1"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</row>
    <row r="584" ht="15.75" customHeight="1"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</row>
    <row r="585" ht="15.75" customHeight="1"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</row>
    <row r="586" ht="15.75" customHeight="1"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</row>
    <row r="587" ht="15.75" customHeight="1"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</row>
    <row r="588" ht="15.75" customHeight="1"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</row>
    <row r="589" ht="15.75" customHeight="1"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</row>
    <row r="590" ht="15.75" customHeight="1"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</row>
    <row r="591" ht="15.75" customHeight="1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</row>
    <row r="592" ht="15.75" customHeight="1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</row>
    <row r="593" ht="15.75" customHeight="1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</row>
    <row r="594" ht="15.75" customHeight="1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</row>
    <row r="595" ht="15.75" customHeight="1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</row>
    <row r="596" ht="15.75" customHeight="1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</row>
    <row r="597" ht="15.75" customHeight="1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</row>
    <row r="598" ht="15.75" customHeight="1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</row>
    <row r="599" ht="15.75" customHeight="1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</row>
    <row r="600" ht="15.75" customHeight="1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</row>
    <row r="601" ht="15.75" customHeight="1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</row>
    <row r="602" ht="15.75" customHeight="1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</row>
    <row r="603" ht="15.75" customHeight="1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</row>
    <row r="604" ht="15.75" customHeight="1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</row>
    <row r="605" ht="15.75" customHeight="1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</row>
    <row r="606" ht="15.75" customHeight="1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</row>
    <row r="607" ht="15.75" customHeight="1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</row>
    <row r="608" ht="15.75" customHeight="1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</row>
    <row r="609" ht="15.75" customHeight="1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</row>
    <row r="610" ht="15.75" customHeight="1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</row>
    <row r="611" ht="15.75" customHeight="1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</row>
    <row r="612" ht="15.75" customHeight="1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</row>
    <row r="613" ht="15.75" customHeight="1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</row>
    <row r="614" ht="15.75" customHeight="1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</row>
    <row r="615" ht="15.75" customHeight="1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</row>
    <row r="616" ht="15.75" customHeight="1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</row>
    <row r="617" ht="15.75" customHeight="1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</row>
    <row r="618" ht="15.75" customHeight="1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</row>
    <row r="619" ht="15.75" customHeight="1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</row>
    <row r="620" ht="15.75" customHeight="1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</row>
    <row r="621" ht="15.75" customHeight="1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</row>
    <row r="622" ht="15.75" customHeight="1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</row>
    <row r="623" ht="15.75" customHeight="1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</row>
    <row r="624" ht="15.75" customHeight="1"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</row>
    <row r="625" ht="15.75" customHeight="1"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</row>
    <row r="626" ht="15.75" customHeight="1"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</row>
    <row r="627" ht="15.75" customHeight="1"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</row>
    <row r="628" ht="15.75" customHeight="1"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</row>
    <row r="629" ht="15.75" customHeight="1"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</row>
    <row r="630" ht="15.75" customHeight="1"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</row>
    <row r="631" ht="15.75" customHeight="1"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</row>
    <row r="632" ht="15.75" customHeight="1"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</row>
    <row r="633" ht="15.75" customHeight="1"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</row>
    <row r="634" ht="15.75" customHeight="1"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</row>
    <row r="635" ht="15.75" customHeight="1"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</row>
    <row r="636" ht="15.75" customHeight="1"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</row>
    <row r="637" ht="15.75" customHeight="1"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</row>
    <row r="638" ht="15.75" customHeight="1"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</row>
    <row r="639" ht="15.75" customHeight="1"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</row>
    <row r="640" ht="15.75" customHeight="1"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</row>
    <row r="641" ht="15.75" customHeight="1"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</row>
    <row r="642" ht="15.75" customHeight="1"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</row>
    <row r="643" ht="15.75" customHeight="1"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</row>
    <row r="644" ht="15.75" customHeight="1"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</row>
    <row r="645" ht="15.75" customHeight="1"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</row>
    <row r="646" ht="15.75" customHeight="1"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</row>
    <row r="647" ht="15.75" customHeight="1"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</row>
    <row r="648" ht="15.75" customHeight="1"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</row>
    <row r="649" ht="15.75" customHeight="1"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</row>
    <row r="650" ht="15.75" customHeight="1"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</row>
    <row r="651" ht="15.75" customHeight="1"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</row>
    <row r="652" ht="15.75" customHeight="1"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</row>
    <row r="653" ht="15.75" customHeight="1"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</row>
    <row r="654" ht="15.75" customHeight="1"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</row>
    <row r="655" ht="15.75" customHeight="1"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</row>
    <row r="656" ht="15.75" customHeight="1"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</row>
    <row r="657" ht="15.75" customHeight="1"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</row>
    <row r="658" ht="15.75" customHeight="1"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</row>
    <row r="659" ht="15.75" customHeight="1"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</row>
    <row r="660" ht="15.75" customHeight="1"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</row>
    <row r="661" ht="15.75" customHeight="1"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</row>
    <row r="662" ht="15.75" customHeight="1"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</row>
    <row r="663" ht="15.75" customHeight="1"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</row>
    <row r="664" ht="15.75" customHeight="1"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</row>
    <row r="665" ht="15.75" customHeight="1"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</row>
    <row r="666" ht="15.75" customHeight="1"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</row>
    <row r="667" ht="15.75" customHeight="1"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</row>
    <row r="668" ht="15.75" customHeight="1"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</row>
    <row r="669" ht="15.75" customHeight="1"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</row>
    <row r="670" ht="15.75" customHeight="1"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</row>
    <row r="671" ht="15.75" customHeight="1"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</row>
    <row r="672" ht="15.75" customHeight="1"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</row>
    <row r="673" ht="15.75" customHeight="1"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</row>
    <row r="674" ht="15.75" customHeight="1"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</row>
    <row r="675" ht="15.75" customHeight="1"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</row>
    <row r="676" ht="15.75" customHeight="1"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</row>
    <row r="677" ht="15.75" customHeight="1"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</row>
    <row r="678" ht="15.75" customHeight="1"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</row>
    <row r="679" ht="15.75" customHeight="1"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</row>
    <row r="680" ht="15.75" customHeight="1"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</row>
    <row r="681" ht="15.75" customHeight="1"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</row>
    <row r="682" ht="15.75" customHeight="1"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</row>
    <row r="683" ht="15.75" customHeight="1"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</row>
    <row r="684" ht="15.75" customHeight="1"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</row>
    <row r="685" ht="15.75" customHeight="1"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</row>
    <row r="686" ht="15.75" customHeight="1"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</row>
    <row r="687" ht="15.75" customHeight="1"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</row>
    <row r="688" ht="15.75" customHeight="1"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</row>
    <row r="689" ht="15.75" customHeight="1"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</row>
    <row r="690" ht="15.75" customHeight="1"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</row>
    <row r="691" ht="15.75" customHeight="1"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</row>
    <row r="692" ht="15.75" customHeight="1"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</row>
    <row r="693" ht="15.75" customHeight="1"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</row>
    <row r="694" ht="15.75" customHeight="1"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</row>
    <row r="695" ht="15.75" customHeight="1"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</row>
    <row r="696" ht="15.75" customHeight="1"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</row>
    <row r="697" ht="15.75" customHeight="1"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</row>
    <row r="698" ht="15.75" customHeight="1"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</row>
    <row r="699" ht="15.75" customHeight="1"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</row>
    <row r="700" ht="15.75" customHeight="1"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</row>
    <row r="701" ht="15.75" customHeight="1"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</row>
    <row r="702" ht="15.75" customHeight="1"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</row>
    <row r="703" ht="15.75" customHeight="1"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</row>
    <row r="704" ht="15.75" customHeight="1"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</row>
    <row r="705" ht="15.75" customHeight="1"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</row>
    <row r="706" ht="15.75" customHeight="1"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</row>
    <row r="707" ht="15.75" customHeight="1"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</row>
    <row r="708" ht="15.75" customHeight="1"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</row>
    <row r="709" ht="15.75" customHeight="1"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</row>
    <row r="710" ht="15.75" customHeight="1"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</row>
    <row r="711" ht="15.75" customHeight="1"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</row>
    <row r="712" ht="15.75" customHeight="1"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</row>
    <row r="713" ht="15.75" customHeight="1"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</row>
    <row r="714" ht="15.75" customHeight="1"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</row>
    <row r="715" ht="15.75" customHeight="1"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</row>
    <row r="716" ht="15.75" customHeight="1"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</row>
    <row r="717" ht="15.75" customHeight="1"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</row>
    <row r="718" ht="15.75" customHeight="1"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</row>
    <row r="719" ht="15.75" customHeight="1"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</row>
    <row r="720" ht="15.75" customHeight="1"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</row>
    <row r="721" ht="15.75" customHeight="1"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</row>
    <row r="722" ht="15.75" customHeight="1"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</row>
    <row r="723" ht="15.75" customHeight="1"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</row>
    <row r="724" ht="15.75" customHeight="1"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</row>
    <row r="725" ht="15.75" customHeight="1"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</row>
    <row r="726" ht="15.75" customHeight="1"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</row>
    <row r="727" ht="15.75" customHeight="1"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</row>
    <row r="728" ht="15.75" customHeight="1"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</row>
    <row r="729" ht="15.75" customHeight="1"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</row>
    <row r="730" ht="15.75" customHeight="1"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</row>
    <row r="731" ht="15.75" customHeight="1"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</row>
    <row r="732" ht="15.75" customHeight="1"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</row>
    <row r="733" ht="15.75" customHeight="1"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</row>
    <row r="734" ht="15.75" customHeight="1"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</row>
    <row r="735" ht="15.75" customHeight="1"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</row>
    <row r="736" ht="15.75" customHeight="1"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</row>
    <row r="737" ht="15.75" customHeight="1"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</row>
    <row r="738" ht="15.75" customHeight="1"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</row>
    <row r="739" ht="15.75" customHeight="1"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</row>
    <row r="740" ht="15.75" customHeight="1"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</row>
    <row r="741" ht="15.75" customHeight="1"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</row>
    <row r="742" ht="15.75" customHeight="1"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</row>
    <row r="743" ht="15.75" customHeight="1"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</row>
    <row r="744" ht="15.75" customHeight="1"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</row>
    <row r="745" ht="15.75" customHeight="1"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</row>
    <row r="746" ht="15.75" customHeight="1"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</row>
    <row r="747" ht="15.75" customHeight="1"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</row>
    <row r="748" ht="15.75" customHeight="1"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</row>
    <row r="749" ht="15.75" customHeight="1"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</row>
    <row r="750" ht="15.75" customHeight="1"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</row>
    <row r="751" ht="15.75" customHeight="1"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</row>
    <row r="752" ht="15.75" customHeight="1"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</row>
    <row r="753" ht="15.75" customHeight="1"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</row>
    <row r="754" ht="15.75" customHeight="1"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</row>
    <row r="755" ht="15.75" customHeight="1"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</row>
    <row r="756" ht="15.75" customHeight="1"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</row>
    <row r="757" ht="15.75" customHeight="1"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</row>
    <row r="758" ht="15.75" customHeight="1"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</row>
    <row r="759" ht="15.75" customHeight="1"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</row>
    <row r="760" ht="15.75" customHeight="1"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</row>
    <row r="761" ht="15.75" customHeight="1"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</row>
    <row r="762" ht="15.75" customHeight="1"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</row>
    <row r="763" ht="15.75" customHeight="1"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</row>
    <row r="764" ht="15.75" customHeight="1"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</row>
    <row r="765" ht="15.75" customHeight="1"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</row>
    <row r="766" ht="15.75" customHeight="1"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</row>
    <row r="767" ht="15.75" customHeight="1"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</row>
    <row r="768" ht="15.75" customHeight="1"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</row>
    <row r="769" ht="15.75" customHeight="1"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</row>
    <row r="770" ht="15.75" customHeight="1"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</row>
    <row r="771" ht="15.75" customHeight="1"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</row>
    <row r="772" ht="15.75" customHeight="1"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</row>
    <row r="773" ht="15.75" customHeight="1"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</row>
    <row r="774" ht="15.75" customHeight="1"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</row>
    <row r="775" ht="15.75" customHeight="1"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</row>
    <row r="776" ht="15.75" customHeight="1"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</row>
    <row r="777" ht="15.75" customHeight="1"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</row>
    <row r="778" ht="15.75" customHeight="1"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</row>
    <row r="779" ht="15.75" customHeight="1"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</row>
    <row r="780" ht="15.75" customHeight="1"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</row>
    <row r="781" ht="15.75" customHeight="1"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</row>
    <row r="782" ht="15.75" customHeight="1"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</row>
    <row r="783" ht="15.75" customHeight="1"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</row>
    <row r="784" ht="15.75" customHeight="1"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</row>
    <row r="785" ht="15.75" customHeight="1"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</row>
    <row r="786" ht="15.75" customHeight="1"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</row>
    <row r="787" ht="15.75" customHeight="1"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</row>
    <row r="788" ht="15.75" customHeight="1"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</row>
    <row r="789" ht="15.75" customHeight="1"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</row>
    <row r="790" ht="15.75" customHeight="1"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</row>
    <row r="791" ht="15.75" customHeight="1"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</row>
    <row r="792" ht="15.75" customHeight="1"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</row>
    <row r="793" ht="15.75" customHeight="1"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</row>
    <row r="794" ht="15.75" customHeight="1"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</row>
    <row r="795" ht="15.75" customHeight="1"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</row>
    <row r="796" ht="15.75" customHeight="1"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</row>
    <row r="797" ht="15.75" customHeight="1"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</row>
    <row r="798" ht="15.75" customHeight="1"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</row>
    <row r="799" ht="15.75" customHeight="1"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</row>
    <row r="800" ht="15.75" customHeight="1"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</row>
    <row r="801" ht="15.75" customHeight="1"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</row>
    <row r="802" ht="15.75" customHeight="1"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</row>
    <row r="803" ht="15.75" customHeight="1"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</row>
    <row r="804" ht="15.75" customHeight="1"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</row>
    <row r="805" ht="15.75" customHeight="1"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</row>
    <row r="806" ht="15.75" customHeight="1"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</row>
    <row r="807" ht="15.75" customHeight="1"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</row>
    <row r="808" ht="15.75" customHeight="1"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</row>
    <row r="809" ht="15.75" customHeight="1"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</row>
    <row r="810" ht="15.75" customHeight="1"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</row>
    <row r="811" ht="15.75" customHeight="1"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</row>
    <row r="812" ht="15.75" customHeight="1"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</row>
    <row r="813" ht="15.75" customHeight="1"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</row>
    <row r="814" ht="15.75" customHeight="1"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</row>
    <row r="815" ht="15.75" customHeight="1"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</row>
    <row r="816" ht="15.75" customHeight="1"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</row>
    <row r="817" ht="15.75" customHeight="1"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</row>
    <row r="818" ht="15.75" customHeight="1"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</row>
    <row r="819" ht="15.75" customHeight="1"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</row>
    <row r="820" ht="15.75" customHeight="1"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</row>
    <row r="821" ht="15.75" customHeight="1"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</row>
    <row r="822" ht="15.75" customHeight="1"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</row>
    <row r="823" ht="15.75" customHeight="1"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</row>
    <row r="824" ht="15.75" customHeight="1"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</row>
    <row r="825" ht="15.75" customHeight="1"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</row>
    <row r="826" ht="15.75" customHeight="1"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</row>
    <row r="827" ht="15.75" customHeight="1"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</row>
    <row r="828" ht="15.75" customHeight="1"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</row>
    <row r="829" ht="15.75" customHeight="1"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</row>
    <row r="830" ht="15.75" customHeight="1"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</row>
    <row r="831" ht="15.75" customHeight="1"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</row>
    <row r="832" ht="15.75" customHeight="1"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</row>
    <row r="833" ht="15.75" customHeight="1"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</row>
    <row r="834" ht="15.75" customHeight="1"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</row>
    <row r="835" ht="15.75" customHeight="1"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</row>
    <row r="836" ht="15.75" customHeight="1"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</row>
    <row r="837" ht="15.75" customHeight="1"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</row>
    <row r="838" ht="15.75" customHeight="1"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</row>
    <row r="839" ht="15.75" customHeight="1"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</row>
    <row r="840" ht="15.75" customHeight="1"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</row>
    <row r="841" ht="15.75" customHeight="1"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</row>
    <row r="842" ht="15.75" customHeight="1"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</row>
    <row r="843" ht="15.75" customHeight="1"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</row>
    <row r="844" ht="15.75" customHeight="1"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</row>
    <row r="845" ht="15.75" customHeight="1"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</row>
    <row r="846" ht="15.75" customHeight="1"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</row>
    <row r="847" ht="15.75" customHeight="1"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</row>
    <row r="848" ht="15.75" customHeight="1"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</row>
    <row r="849" ht="15.75" customHeight="1"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</row>
    <row r="850" ht="15.75" customHeight="1"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</row>
    <row r="851" ht="15.75" customHeight="1"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</row>
    <row r="852" ht="15.75" customHeight="1"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</row>
    <row r="853" ht="15.75" customHeight="1"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</row>
    <row r="854" ht="15.75" customHeight="1"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</row>
    <row r="855" ht="15.75" customHeight="1"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</row>
    <row r="856" ht="15.75" customHeight="1"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</row>
    <row r="857" ht="15.75" customHeight="1"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</row>
    <row r="858" ht="15.75" customHeight="1"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</row>
    <row r="859" ht="15.75" customHeight="1"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</row>
    <row r="860" ht="15.75" customHeight="1"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</row>
    <row r="861" ht="15.75" customHeight="1"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</row>
    <row r="862" ht="15.75" customHeight="1"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</row>
    <row r="863" ht="15.75" customHeight="1"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</row>
    <row r="864" ht="15.75" customHeight="1"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</row>
    <row r="865" ht="15.75" customHeight="1"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</row>
    <row r="866" ht="15.75" customHeight="1"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</row>
    <row r="867" ht="15.75" customHeight="1"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</row>
    <row r="868" ht="15.75" customHeight="1"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</row>
    <row r="869" ht="15.75" customHeight="1"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</row>
    <row r="870" ht="15.75" customHeight="1"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</row>
    <row r="871" ht="15.75" customHeight="1"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</row>
    <row r="872" ht="15.75" customHeight="1"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</row>
    <row r="873" ht="15.75" customHeight="1"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</row>
    <row r="874" ht="15.75" customHeight="1"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</row>
    <row r="875" ht="15.75" customHeight="1"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</row>
    <row r="876" ht="15.75" customHeight="1"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</row>
    <row r="877" ht="15.75" customHeight="1"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</row>
    <row r="878" ht="15.75" customHeight="1"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</row>
    <row r="879" ht="15.75" customHeight="1"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</row>
    <row r="880" ht="15.75" customHeight="1"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</row>
    <row r="881" ht="15.75" customHeight="1"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</row>
    <row r="882" ht="15.75" customHeight="1"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</row>
    <row r="883" ht="15.75" customHeight="1"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</row>
    <row r="884" ht="15.75" customHeight="1"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</row>
    <row r="885" ht="15.75" customHeight="1"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</row>
    <row r="886" ht="15.75" customHeight="1"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</row>
    <row r="887" ht="15.75" customHeight="1"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</row>
    <row r="888" ht="15.75" customHeight="1"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</row>
    <row r="889" ht="15.75" customHeight="1"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</row>
    <row r="890" ht="15.75" customHeight="1"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</row>
    <row r="891" ht="15.75" customHeight="1"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</row>
    <row r="892" ht="15.75" customHeight="1"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</row>
    <row r="893" ht="15.75" customHeight="1"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</row>
    <row r="894" ht="15.75" customHeight="1"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</row>
    <row r="895" ht="15.75" customHeight="1"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</row>
    <row r="896" ht="15.75" customHeight="1"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</row>
    <row r="897" ht="15.75" customHeight="1"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</row>
    <row r="898" ht="15.75" customHeight="1"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</row>
    <row r="899" ht="15.75" customHeight="1"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</row>
    <row r="900" ht="15.75" customHeight="1"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</row>
    <row r="901" ht="15.75" customHeight="1"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</row>
    <row r="902" ht="15.75" customHeight="1"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</row>
    <row r="903" ht="15.75" customHeight="1"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</row>
    <row r="904" ht="15.75" customHeight="1"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</row>
    <row r="905" ht="15.75" customHeight="1"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</row>
    <row r="906" ht="15.75" customHeight="1"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</row>
    <row r="907" ht="15.75" customHeight="1"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</row>
    <row r="908" ht="15.75" customHeight="1"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</row>
    <row r="909" ht="15.75" customHeight="1"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</row>
    <row r="910" ht="15.75" customHeight="1"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</row>
    <row r="911" ht="15.75" customHeight="1"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</row>
    <row r="912" ht="15.75" customHeight="1"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</row>
    <row r="913" ht="15.75" customHeight="1"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</row>
    <row r="914" ht="15.75" customHeight="1"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</row>
    <row r="915" ht="15.75" customHeight="1"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</row>
    <row r="916" ht="15.75" customHeight="1"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</row>
    <row r="917" ht="15.75" customHeight="1"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</row>
    <row r="918" ht="15.75" customHeight="1"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</row>
    <row r="919" ht="15.75" customHeight="1"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</row>
    <row r="920" ht="15.75" customHeight="1"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</row>
    <row r="921" ht="15.75" customHeight="1"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</row>
    <row r="922" ht="15.75" customHeight="1"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</row>
    <row r="923" ht="15.75" customHeight="1"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</row>
    <row r="924" ht="15.75" customHeight="1"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</row>
    <row r="925" ht="15.75" customHeight="1"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</row>
    <row r="926" ht="15.75" customHeight="1"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</row>
    <row r="927" ht="15.75" customHeight="1"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</row>
    <row r="928" ht="15.75" customHeight="1"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</row>
    <row r="929" ht="15.75" customHeight="1"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</row>
    <row r="930" ht="15.75" customHeight="1"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</row>
    <row r="931" ht="15.75" customHeight="1"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</row>
    <row r="932" ht="15.75" customHeight="1"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</row>
    <row r="933" ht="15.75" customHeight="1"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</row>
    <row r="934" ht="15.75" customHeight="1"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</row>
    <row r="935" ht="15.75" customHeight="1"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</row>
    <row r="936" ht="15.75" customHeight="1"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</row>
    <row r="937" ht="15.75" customHeight="1"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</row>
    <row r="938" ht="15.75" customHeight="1"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</row>
    <row r="939" ht="15.75" customHeight="1"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</row>
    <row r="940" ht="15.75" customHeight="1"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</row>
    <row r="941" ht="15.75" customHeight="1"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</row>
    <row r="942" ht="15.75" customHeight="1"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</row>
    <row r="943" ht="15.75" customHeight="1"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</row>
    <row r="944" ht="15.75" customHeight="1"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</row>
    <row r="945" ht="15.75" customHeight="1"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</row>
    <row r="946" ht="15.75" customHeight="1"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</row>
    <row r="947" ht="15.75" customHeight="1"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</row>
    <row r="948" ht="15.75" customHeight="1"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</row>
    <row r="949" ht="15.75" customHeight="1"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</row>
    <row r="950" ht="15.75" customHeight="1"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</row>
    <row r="951" ht="15.75" customHeight="1"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</row>
    <row r="952" ht="15.75" customHeight="1"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</row>
    <row r="953" ht="15.75" customHeight="1"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</row>
    <row r="954" ht="15.75" customHeight="1"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</row>
    <row r="955" ht="15.75" customHeight="1"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</row>
    <row r="956" ht="15.75" customHeight="1"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</row>
    <row r="957" ht="15.75" customHeight="1"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</row>
    <row r="958" ht="15.75" customHeight="1"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</row>
    <row r="959" ht="15.75" customHeight="1"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</row>
    <row r="960" ht="15.75" customHeight="1"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</row>
    <row r="961" ht="15.75" customHeight="1"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</row>
    <row r="962" ht="15.75" customHeight="1"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</row>
    <row r="963" ht="15.75" customHeight="1"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</row>
    <row r="964" ht="15.75" customHeight="1"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</row>
    <row r="965" ht="15.75" customHeight="1"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</row>
    <row r="966" ht="15.75" customHeight="1"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</row>
    <row r="967" ht="15.75" customHeight="1"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</row>
    <row r="968" ht="15.75" customHeight="1"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</row>
    <row r="969" ht="15.75" customHeight="1"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</row>
    <row r="970" ht="15.75" customHeight="1"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</row>
    <row r="971" ht="15.75" customHeight="1"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</row>
    <row r="972" ht="15.75" customHeight="1"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</row>
    <row r="973" ht="15.75" customHeight="1"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</row>
    <row r="974" ht="15.75" customHeight="1"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</row>
    <row r="975" ht="15.75" customHeight="1"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</row>
    <row r="976" ht="15.75" customHeight="1"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</row>
    <row r="977" ht="15.75" customHeight="1"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</row>
    <row r="978" ht="15.75" customHeight="1"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</row>
    <row r="979" ht="15.75" customHeight="1"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</row>
    <row r="980" ht="15.75" customHeight="1"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</row>
    <row r="981" ht="15.75" customHeight="1"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</row>
    <row r="982" ht="15.75" customHeight="1"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</row>
    <row r="983" ht="15.75" customHeight="1"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</row>
    <row r="984" ht="15.75" customHeight="1"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</row>
    <row r="985" ht="15.75" customHeight="1"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</row>
    <row r="986" ht="15.75" customHeight="1"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</row>
    <row r="987" ht="15.75" customHeight="1"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</row>
    <row r="988" ht="15.75" customHeight="1"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</row>
    <row r="989" ht="15.75" customHeight="1"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</row>
    <row r="990" ht="15.75" customHeight="1"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</row>
    <row r="991" ht="15.75" customHeight="1"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</row>
    <row r="992" ht="15.75" customHeight="1"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</row>
    <row r="993" ht="15.75" customHeight="1"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</row>
    <row r="994" ht="15.75" customHeight="1"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</row>
    <row r="995" ht="15.75" customHeight="1"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</row>
    <row r="996" ht="15.75" customHeight="1"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</row>
    <row r="997" ht="15.75" customHeight="1"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</row>
    <row r="998" ht="15.75" customHeight="1"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</row>
    <row r="999" ht="15.75" customHeight="1"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</row>
    <row r="1000" ht="15.75" customHeight="1"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</row>
  </sheetData>
  <mergeCells count="10">
    <mergeCell ref="AC4:AE4"/>
    <mergeCell ref="AF4:AI4"/>
    <mergeCell ref="AJ4:AM4"/>
    <mergeCell ref="B4:E4"/>
    <mergeCell ref="F4:I4"/>
    <mergeCell ref="J4:M4"/>
    <mergeCell ref="N4:P4"/>
    <mergeCell ref="Q4:T4"/>
    <mergeCell ref="U4:X4"/>
    <mergeCell ref="Y4:AB4"/>
  </mergeCells>
  <printOptions/>
  <pageMargins bottom="0.75" footer="0.0" header="0.0" left="0.7" right="0.7" top="0.75"/>
  <pageSetup orientation="landscape"/>
  <headerFooter>
    <oddHeader>&amp;LUniversity Level Data&amp;C4B&amp;RFall Enrollment Summary</oddHeader>
    <oddFooter>&amp;LOffice of Institutional Research, UMass Boston</oddFooter>
  </headerFooter>
  <colBreaks count="1" manualBreakCount="1">
    <brk id="20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0"/>
    <col customWidth="1" min="2" max="2" width="5.29"/>
    <col customWidth="1" min="3" max="3" width="7.57"/>
    <col customWidth="1" min="4" max="4" width="9.57"/>
    <col customWidth="1" min="5" max="5" width="5.71"/>
    <col customWidth="1" min="6" max="6" width="5.29"/>
    <col customWidth="1" min="7" max="7" width="8.71"/>
    <col customWidth="1" min="8" max="8" width="10.0"/>
    <col customWidth="1" min="9" max="9" width="7.29"/>
    <col customWidth="1" min="10" max="10" width="5.29"/>
    <col customWidth="1" min="11" max="11" width="7.86"/>
    <col customWidth="1" min="12" max="12" width="9.43"/>
    <col customWidth="1" min="13" max="13" width="7.14"/>
    <col customWidth="1" min="14" max="14" width="5.29"/>
    <col customWidth="1" min="15" max="15" width="8.71"/>
    <col customWidth="1" min="16" max="16" width="10.0"/>
    <col customWidth="1" min="17" max="17" width="7.43"/>
    <col customWidth="1" min="18" max="18" width="7.14"/>
    <col customWidth="1" min="19" max="19" width="9.0"/>
    <col customWidth="1" min="20" max="20" width="9.43"/>
    <col customWidth="1" min="21" max="21" width="6.71"/>
    <col customWidth="1" min="22" max="22" width="7.14"/>
    <col customWidth="1" min="23" max="23" width="8.14"/>
    <col customWidth="1" min="24" max="24" width="10.14"/>
    <col customWidth="1" min="25" max="25" width="7.57"/>
    <col customWidth="1" min="26" max="26" width="5.29"/>
    <col customWidth="1" min="27" max="27" width="8.71"/>
    <col customWidth="1" min="28" max="28" width="10.14"/>
    <col customWidth="1" min="29" max="29" width="7.14"/>
    <col customWidth="1" min="30" max="30" width="5.29"/>
    <col customWidth="1" min="31" max="31" width="8.71"/>
    <col customWidth="1" min="32" max="32" width="9.71"/>
    <col customWidth="1" min="33" max="33" width="6.57"/>
    <col customWidth="1" min="34" max="34" width="7.29"/>
    <col customWidth="1" min="35" max="35" width="8.71"/>
    <col customWidth="1" min="36" max="36" width="9.86"/>
    <col customWidth="1" min="37" max="37" width="7.29"/>
    <col customWidth="1" min="38" max="38" width="7.14"/>
    <col customWidth="1" min="39" max="39" width="8.71"/>
    <col customWidth="1" min="40" max="40" width="9.57"/>
    <col customWidth="1" min="41" max="41" width="8.71"/>
    <col customWidth="1" min="42" max="61" width="9.14"/>
  </cols>
  <sheetData>
    <row r="1">
      <c r="A1" s="63"/>
      <c r="B1" s="2" t="s">
        <v>0</v>
      </c>
      <c r="C1" s="64"/>
      <c r="D1" s="64"/>
      <c r="E1" s="45"/>
      <c r="F1" s="45"/>
      <c r="G1" s="45"/>
      <c r="H1" s="64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</row>
    <row r="2">
      <c r="B2" s="65" t="s">
        <v>46</v>
      </c>
      <c r="C2" s="64"/>
      <c r="D2" s="64"/>
      <c r="E2" s="66"/>
      <c r="F2" s="45"/>
      <c r="G2" s="45"/>
      <c r="H2" s="6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</row>
    <row r="3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</row>
    <row r="4" ht="15.0" customHeight="1">
      <c r="A4" s="41"/>
      <c r="B4" s="37" t="s">
        <v>47</v>
      </c>
      <c r="F4" s="37" t="s">
        <v>3</v>
      </c>
      <c r="J4" s="37" t="s">
        <v>48</v>
      </c>
      <c r="N4" s="37" t="s">
        <v>49</v>
      </c>
      <c r="R4" s="37" t="s">
        <v>50</v>
      </c>
      <c r="S4" s="37"/>
      <c r="T4" s="37"/>
      <c r="U4" s="37"/>
      <c r="V4" s="37" t="s">
        <v>7</v>
      </c>
      <c r="Z4" s="37" t="s">
        <v>8</v>
      </c>
      <c r="AD4" s="37" t="s">
        <v>51</v>
      </c>
      <c r="AH4" s="37" t="s">
        <v>10</v>
      </c>
      <c r="AL4" s="37" t="s">
        <v>11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</row>
    <row r="5" ht="30.0" customHeight="1">
      <c r="A5" s="67" t="s">
        <v>18</v>
      </c>
      <c r="B5" s="48" t="s">
        <v>39</v>
      </c>
      <c r="C5" s="48" t="s">
        <v>40</v>
      </c>
      <c r="D5" s="48" t="s">
        <v>17</v>
      </c>
      <c r="E5" s="48" t="s">
        <v>11</v>
      </c>
      <c r="F5" s="48" t="s">
        <v>39</v>
      </c>
      <c r="G5" s="48" t="s">
        <v>40</v>
      </c>
      <c r="H5" s="48" t="s">
        <v>17</v>
      </c>
      <c r="I5" s="48" t="s">
        <v>11</v>
      </c>
      <c r="J5" s="48" t="s">
        <v>39</v>
      </c>
      <c r="K5" s="48" t="s">
        <v>40</v>
      </c>
      <c r="L5" s="48" t="s">
        <v>17</v>
      </c>
      <c r="M5" s="48" t="s">
        <v>11</v>
      </c>
      <c r="N5" s="48" t="s">
        <v>39</v>
      </c>
      <c r="O5" s="48" t="s">
        <v>40</v>
      </c>
      <c r="P5" s="48" t="s">
        <v>17</v>
      </c>
      <c r="Q5" s="48" t="s">
        <v>11</v>
      </c>
      <c r="R5" s="48" t="s">
        <v>39</v>
      </c>
      <c r="S5" s="48" t="s">
        <v>40</v>
      </c>
      <c r="T5" s="48" t="s">
        <v>17</v>
      </c>
      <c r="U5" s="48" t="s">
        <v>11</v>
      </c>
      <c r="V5" s="48" t="s">
        <v>39</v>
      </c>
      <c r="W5" s="48" t="s">
        <v>40</v>
      </c>
      <c r="X5" s="48" t="s">
        <v>17</v>
      </c>
      <c r="Y5" s="48" t="s">
        <v>11</v>
      </c>
      <c r="Z5" s="48" t="s">
        <v>39</v>
      </c>
      <c r="AA5" s="48" t="s">
        <v>40</v>
      </c>
      <c r="AB5" s="48" t="s">
        <v>17</v>
      </c>
      <c r="AC5" s="48" t="s">
        <v>11</v>
      </c>
      <c r="AD5" s="48" t="s">
        <v>39</v>
      </c>
      <c r="AE5" s="48" t="s">
        <v>40</v>
      </c>
      <c r="AF5" s="48" t="s">
        <v>17</v>
      </c>
      <c r="AG5" s="48" t="s">
        <v>11</v>
      </c>
      <c r="AH5" s="48" t="s">
        <v>39</v>
      </c>
      <c r="AI5" s="48" t="s">
        <v>40</v>
      </c>
      <c r="AJ5" s="48" t="s">
        <v>17</v>
      </c>
      <c r="AK5" s="48" t="s">
        <v>11</v>
      </c>
      <c r="AL5" s="48" t="s">
        <v>39</v>
      </c>
      <c r="AM5" s="48" t="s">
        <v>40</v>
      </c>
      <c r="AN5" s="48" t="s">
        <v>17</v>
      </c>
      <c r="AO5" s="48" t="s">
        <v>11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</row>
    <row r="6">
      <c r="A6" s="67" t="s">
        <v>19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</row>
    <row r="7">
      <c r="A7" s="68" t="s">
        <v>20</v>
      </c>
      <c r="B7" s="45">
        <v>2.0</v>
      </c>
      <c r="C7" s="42">
        <v>2.0</v>
      </c>
      <c r="D7" s="42">
        <v>0.0</v>
      </c>
      <c r="E7" s="42">
        <v>4.0</v>
      </c>
      <c r="F7" s="42">
        <v>145.0</v>
      </c>
      <c r="G7" s="42">
        <v>146.0</v>
      </c>
      <c r="H7" s="42">
        <v>0.0</v>
      </c>
      <c r="I7" s="42">
        <v>291.0</v>
      </c>
      <c r="J7" s="42">
        <v>102.0</v>
      </c>
      <c r="K7" s="42">
        <v>170.0</v>
      </c>
      <c r="L7" s="42">
        <v>0.0</v>
      </c>
      <c r="M7" s="42">
        <v>272.0</v>
      </c>
      <c r="N7" s="42">
        <v>142.0</v>
      </c>
      <c r="O7" s="42">
        <v>215.0</v>
      </c>
      <c r="P7" s="42">
        <v>0.0</v>
      </c>
      <c r="Q7" s="42">
        <v>357.0</v>
      </c>
      <c r="R7" s="42">
        <v>0.0</v>
      </c>
      <c r="S7" s="42">
        <v>1.0</v>
      </c>
      <c r="T7" s="42">
        <v>1.0</v>
      </c>
      <c r="U7" s="42">
        <v>2.0</v>
      </c>
      <c r="V7" s="42">
        <v>112.0</v>
      </c>
      <c r="W7" s="42">
        <v>70.0</v>
      </c>
      <c r="X7" s="42">
        <v>0.0</v>
      </c>
      <c r="Y7" s="42">
        <v>182.0</v>
      </c>
      <c r="Z7" s="42">
        <v>41.0</v>
      </c>
      <c r="AA7" s="42">
        <v>42.0</v>
      </c>
      <c r="AB7" s="42">
        <v>0.0</v>
      </c>
      <c r="AC7" s="42">
        <v>83.0</v>
      </c>
      <c r="AD7" s="42">
        <v>28.0</v>
      </c>
      <c r="AE7" s="42">
        <v>38.0</v>
      </c>
      <c r="AF7" s="42">
        <v>0.0</v>
      </c>
      <c r="AG7" s="42">
        <v>66.0</v>
      </c>
      <c r="AH7" s="42">
        <v>263.0</v>
      </c>
      <c r="AI7" s="42">
        <v>277.0</v>
      </c>
      <c r="AJ7" s="42">
        <v>2.0</v>
      </c>
      <c r="AK7" s="42">
        <v>542.0</v>
      </c>
      <c r="AL7" s="42">
        <v>835.0</v>
      </c>
      <c r="AM7" s="42">
        <v>961.0</v>
      </c>
      <c r="AN7" s="42">
        <v>3.0</v>
      </c>
      <c r="AO7" s="15">
        <v>1799.0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</row>
    <row r="8">
      <c r="A8" s="68" t="s">
        <v>21</v>
      </c>
      <c r="B8" s="45">
        <v>1.0</v>
      </c>
      <c r="C8" s="42">
        <v>0.0</v>
      </c>
      <c r="D8" s="42">
        <v>0.0</v>
      </c>
      <c r="E8" s="42">
        <v>1.0</v>
      </c>
      <c r="F8" s="42">
        <v>80.0</v>
      </c>
      <c r="G8" s="42">
        <v>47.0</v>
      </c>
      <c r="H8" s="42">
        <v>0.0</v>
      </c>
      <c r="I8" s="42">
        <v>127.0</v>
      </c>
      <c r="J8" s="42">
        <v>41.0</v>
      </c>
      <c r="K8" s="42">
        <v>97.0</v>
      </c>
      <c r="L8" s="42">
        <v>0.0</v>
      </c>
      <c r="M8" s="42">
        <v>138.0</v>
      </c>
      <c r="N8" s="42">
        <v>63.0</v>
      </c>
      <c r="O8" s="42">
        <v>85.0</v>
      </c>
      <c r="P8" s="42">
        <v>0.0</v>
      </c>
      <c r="Q8" s="42">
        <v>148.0</v>
      </c>
      <c r="R8" s="42">
        <v>0.0</v>
      </c>
      <c r="S8" s="42">
        <v>0.0</v>
      </c>
      <c r="T8" s="42">
        <v>0.0</v>
      </c>
      <c r="U8" s="42">
        <v>0.0</v>
      </c>
      <c r="V8" s="42">
        <v>156.0</v>
      </c>
      <c r="W8" s="42">
        <v>70.0</v>
      </c>
      <c r="X8" s="42">
        <v>1.0</v>
      </c>
      <c r="Y8" s="42">
        <v>227.0</v>
      </c>
      <c r="Z8" s="42">
        <v>13.0</v>
      </c>
      <c r="AA8" s="42">
        <v>11.0</v>
      </c>
      <c r="AB8" s="42">
        <v>1.0</v>
      </c>
      <c r="AC8" s="42">
        <v>25.0</v>
      </c>
      <c r="AD8" s="42">
        <v>11.0</v>
      </c>
      <c r="AE8" s="42">
        <v>19.0</v>
      </c>
      <c r="AF8" s="42">
        <v>0.0</v>
      </c>
      <c r="AG8" s="42">
        <v>30.0</v>
      </c>
      <c r="AH8" s="42">
        <v>136.0</v>
      </c>
      <c r="AI8" s="42">
        <v>126.0</v>
      </c>
      <c r="AJ8" s="42">
        <v>0.0</v>
      </c>
      <c r="AK8" s="42">
        <v>262.0</v>
      </c>
      <c r="AL8" s="42">
        <v>501.0</v>
      </c>
      <c r="AM8" s="42">
        <v>455.0</v>
      </c>
      <c r="AN8" s="42">
        <v>2.0</v>
      </c>
      <c r="AO8" s="42">
        <v>958.0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</row>
    <row r="9">
      <c r="A9" s="68" t="s">
        <v>22</v>
      </c>
      <c r="B9" s="45">
        <v>0.0</v>
      </c>
      <c r="C9" s="42">
        <v>2.0</v>
      </c>
      <c r="D9" s="42">
        <v>0.0</v>
      </c>
      <c r="E9" s="42">
        <v>2.0</v>
      </c>
      <c r="F9" s="42">
        <v>150.0</v>
      </c>
      <c r="G9" s="42">
        <v>136.0</v>
      </c>
      <c r="H9" s="42">
        <v>0.0</v>
      </c>
      <c r="I9" s="42">
        <v>286.0</v>
      </c>
      <c r="J9" s="42">
        <v>111.0</v>
      </c>
      <c r="K9" s="42">
        <v>156.0</v>
      </c>
      <c r="L9" s="42">
        <v>0.0</v>
      </c>
      <c r="M9" s="42">
        <v>267.0</v>
      </c>
      <c r="N9" s="42">
        <v>114.0</v>
      </c>
      <c r="O9" s="42">
        <v>196.0</v>
      </c>
      <c r="P9" s="42">
        <v>0.0</v>
      </c>
      <c r="Q9" s="42">
        <v>310.0</v>
      </c>
      <c r="R9" s="42">
        <v>0.0</v>
      </c>
      <c r="S9" s="42">
        <v>0.0</v>
      </c>
      <c r="T9" s="42">
        <v>0.0</v>
      </c>
      <c r="U9" s="42">
        <v>0.0</v>
      </c>
      <c r="V9" s="42">
        <v>194.0</v>
      </c>
      <c r="W9" s="42">
        <v>109.0</v>
      </c>
      <c r="X9" s="42">
        <v>0.0</v>
      </c>
      <c r="Y9" s="42">
        <v>303.0</v>
      </c>
      <c r="Z9" s="42">
        <v>29.0</v>
      </c>
      <c r="AA9" s="42">
        <v>35.0</v>
      </c>
      <c r="AB9" s="42">
        <v>1.0</v>
      </c>
      <c r="AC9" s="42">
        <v>65.0</v>
      </c>
      <c r="AD9" s="42">
        <v>22.0</v>
      </c>
      <c r="AE9" s="42">
        <v>39.0</v>
      </c>
      <c r="AF9" s="42">
        <v>0.0</v>
      </c>
      <c r="AG9" s="42">
        <v>61.0</v>
      </c>
      <c r="AH9" s="42">
        <v>310.0</v>
      </c>
      <c r="AI9" s="42">
        <v>321.0</v>
      </c>
      <c r="AJ9" s="42">
        <v>0.0</v>
      </c>
      <c r="AK9" s="42">
        <v>631.0</v>
      </c>
      <c r="AL9" s="42">
        <v>930.0</v>
      </c>
      <c r="AM9" s="42">
        <v>994.0</v>
      </c>
      <c r="AN9" s="42">
        <v>1.0</v>
      </c>
      <c r="AO9" s="15">
        <v>1925.0</v>
      </c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</row>
    <row r="10">
      <c r="A10" s="68" t="s">
        <v>23</v>
      </c>
      <c r="B10" s="45">
        <v>1.0</v>
      </c>
      <c r="C10" s="42">
        <v>3.0</v>
      </c>
      <c r="D10" s="42">
        <v>0.0</v>
      </c>
      <c r="E10" s="42">
        <v>4.0</v>
      </c>
      <c r="F10" s="42">
        <v>148.0</v>
      </c>
      <c r="G10" s="42">
        <v>161.0</v>
      </c>
      <c r="H10" s="42">
        <v>1.0</v>
      </c>
      <c r="I10" s="42">
        <v>310.0</v>
      </c>
      <c r="J10" s="42">
        <v>137.0</v>
      </c>
      <c r="K10" s="42">
        <v>203.0</v>
      </c>
      <c r="L10" s="42">
        <v>1.0</v>
      </c>
      <c r="M10" s="42">
        <v>341.0</v>
      </c>
      <c r="N10" s="42">
        <v>113.0</v>
      </c>
      <c r="O10" s="42">
        <v>207.0</v>
      </c>
      <c r="P10" s="42">
        <v>0.0</v>
      </c>
      <c r="Q10" s="42">
        <v>320.0</v>
      </c>
      <c r="R10" s="42">
        <v>1.0</v>
      </c>
      <c r="S10" s="42">
        <v>0.0</v>
      </c>
      <c r="T10" s="42">
        <v>1.0</v>
      </c>
      <c r="U10" s="42">
        <v>2.0</v>
      </c>
      <c r="V10" s="42">
        <v>159.0</v>
      </c>
      <c r="W10" s="42">
        <v>107.0</v>
      </c>
      <c r="X10" s="42">
        <v>0.0</v>
      </c>
      <c r="Y10" s="42">
        <v>266.0</v>
      </c>
      <c r="Z10" s="42">
        <v>47.0</v>
      </c>
      <c r="AA10" s="42">
        <v>49.0</v>
      </c>
      <c r="AB10" s="42">
        <v>6.0</v>
      </c>
      <c r="AC10" s="42">
        <v>102.0</v>
      </c>
      <c r="AD10" s="42">
        <v>35.0</v>
      </c>
      <c r="AE10" s="42">
        <v>42.0</v>
      </c>
      <c r="AF10" s="42">
        <v>0.0</v>
      </c>
      <c r="AG10" s="42">
        <v>77.0</v>
      </c>
      <c r="AH10" s="42">
        <v>366.0</v>
      </c>
      <c r="AI10" s="42">
        <v>417.0</v>
      </c>
      <c r="AJ10" s="42">
        <v>2.0</v>
      </c>
      <c r="AK10" s="42">
        <v>785.0</v>
      </c>
      <c r="AL10" s="42">
        <v>1007.0</v>
      </c>
      <c r="AM10" s="42">
        <v>1189.0</v>
      </c>
      <c r="AN10" s="42">
        <v>11.0</v>
      </c>
      <c r="AO10" s="15">
        <v>2207.0</v>
      </c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</row>
    <row r="11">
      <c r="A11" s="68" t="s">
        <v>24</v>
      </c>
      <c r="B11" s="45">
        <v>1.0</v>
      </c>
      <c r="C11" s="42">
        <v>3.0</v>
      </c>
      <c r="D11" s="42">
        <v>0.0</v>
      </c>
      <c r="E11" s="42">
        <v>4.0</v>
      </c>
      <c r="F11" s="42">
        <v>120.0</v>
      </c>
      <c r="G11" s="42">
        <v>150.0</v>
      </c>
      <c r="H11" s="42">
        <v>1.0</v>
      </c>
      <c r="I11" s="42">
        <v>271.0</v>
      </c>
      <c r="J11" s="42">
        <v>104.0</v>
      </c>
      <c r="K11" s="42">
        <v>184.0</v>
      </c>
      <c r="L11" s="42">
        <v>0.0</v>
      </c>
      <c r="M11" s="42">
        <v>288.0</v>
      </c>
      <c r="N11" s="42">
        <v>84.0</v>
      </c>
      <c r="O11" s="42">
        <v>161.0</v>
      </c>
      <c r="P11" s="42">
        <v>0.0</v>
      </c>
      <c r="Q11" s="42">
        <v>245.0</v>
      </c>
      <c r="R11" s="42">
        <v>0.0</v>
      </c>
      <c r="S11" s="42">
        <v>0.0</v>
      </c>
      <c r="T11" s="42">
        <v>0.0</v>
      </c>
      <c r="U11" s="42">
        <v>0.0</v>
      </c>
      <c r="V11" s="42">
        <v>148.0</v>
      </c>
      <c r="W11" s="42">
        <v>96.0</v>
      </c>
      <c r="X11" s="42">
        <v>0.0</v>
      </c>
      <c r="Y11" s="42">
        <v>244.0</v>
      </c>
      <c r="Z11" s="42">
        <v>59.0</v>
      </c>
      <c r="AA11" s="42">
        <v>64.0</v>
      </c>
      <c r="AB11" s="42">
        <v>2.0</v>
      </c>
      <c r="AC11" s="42">
        <v>125.0</v>
      </c>
      <c r="AD11" s="42">
        <v>18.0</v>
      </c>
      <c r="AE11" s="42">
        <v>21.0</v>
      </c>
      <c r="AF11" s="42">
        <v>0.0</v>
      </c>
      <c r="AG11" s="42">
        <v>39.0</v>
      </c>
      <c r="AH11" s="42">
        <v>332.0</v>
      </c>
      <c r="AI11" s="42">
        <v>378.0</v>
      </c>
      <c r="AJ11" s="42">
        <v>1.0</v>
      </c>
      <c r="AK11" s="42">
        <v>711.0</v>
      </c>
      <c r="AL11" s="42">
        <v>866.0</v>
      </c>
      <c r="AM11" s="42">
        <v>1057.0</v>
      </c>
      <c r="AN11" s="42">
        <v>4.0</v>
      </c>
      <c r="AO11" s="15">
        <v>1927.0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</row>
    <row r="12">
      <c r="A12" s="68" t="s">
        <v>43</v>
      </c>
      <c r="B12" s="45">
        <v>2.0</v>
      </c>
      <c r="C12" s="42">
        <v>1.0</v>
      </c>
      <c r="D12" s="42">
        <v>0.0</v>
      </c>
      <c r="E12" s="42">
        <v>3.0</v>
      </c>
      <c r="F12" s="42">
        <v>42.0</v>
      </c>
      <c r="G12" s="42">
        <v>43.0</v>
      </c>
      <c r="H12" s="42">
        <v>0.0</v>
      </c>
      <c r="I12" s="42">
        <v>85.0</v>
      </c>
      <c r="J12" s="42">
        <v>66.0</v>
      </c>
      <c r="K12" s="42">
        <v>74.0</v>
      </c>
      <c r="L12" s="42">
        <v>0.0</v>
      </c>
      <c r="M12" s="42">
        <v>140.0</v>
      </c>
      <c r="N12" s="42">
        <v>57.0</v>
      </c>
      <c r="O12" s="42">
        <v>66.0</v>
      </c>
      <c r="P12" s="42">
        <v>0.0</v>
      </c>
      <c r="Q12" s="42">
        <v>123.0</v>
      </c>
      <c r="R12" s="42">
        <v>0.0</v>
      </c>
      <c r="S12" s="42">
        <v>1.0</v>
      </c>
      <c r="T12" s="42">
        <v>1.0</v>
      </c>
      <c r="U12" s="42">
        <v>2.0</v>
      </c>
      <c r="V12" s="42">
        <v>43.0</v>
      </c>
      <c r="W12" s="42">
        <v>18.0</v>
      </c>
      <c r="X12" s="42">
        <v>0.0</v>
      </c>
      <c r="Y12" s="42">
        <v>61.0</v>
      </c>
      <c r="Z12" s="42">
        <v>9.0</v>
      </c>
      <c r="AA12" s="42">
        <v>4.0</v>
      </c>
      <c r="AB12" s="42">
        <v>1.0</v>
      </c>
      <c r="AC12" s="42">
        <v>14.0</v>
      </c>
      <c r="AD12" s="42">
        <v>5.0</v>
      </c>
      <c r="AE12" s="42">
        <v>14.0</v>
      </c>
      <c r="AF12" s="42">
        <v>0.0</v>
      </c>
      <c r="AG12" s="42">
        <v>19.0</v>
      </c>
      <c r="AH12" s="42">
        <v>118.0</v>
      </c>
      <c r="AI12" s="42">
        <v>62.0</v>
      </c>
      <c r="AJ12" s="42">
        <v>0.0</v>
      </c>
      <c r="AK12" s="42">
        <v>180.0</v>
      </c>
      <c r="AL12" s="42">
        <v>342.0</v>
      </c>
      <c r="AM12" s="42">
        <v>283.0</v>
      </c>
      <c r="AN12" s="42">
        <v>2.0</v>
      </c>
      <c r="AO12" s="42">
        <v>627.0</v>
      </c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</row>
    <row r="13">
      <c r="A13" s="69" t="s">
        <v>52</v>
      </c>
      <c r="B13" s="70">
        <v>0.0</v>
      </c>
      <c r="C13" s="50">
        <v>0.0</v>
      </c>
      <c r="D13" s="50">
        <v>0.0</v>
      </c>
      <c r="E13" s="50">
        <v>0.0</v>
      </c>
      <c r="F13" s="50">
        <v>4.0</v>
      </c>
      <c r="G13" s="50">
        <v>2.0</v>
      </c>
      <c r="H13" s="50">
        <v>0.0</v>
      </c>
      <c r="I13" s="50">
        <v>6.0</v>
      </c>
      <c r="J13" s="50">
        <v>10.0</v>
      </c>
      <c r="K13" s="50">
        <v>4.0</v>
      </c>
      <c r="L13" s="50">
        <v>0.0</v>
      </c>
      <c r="M13" s="50">
        <v>14.0</v>
      </c>
      <c r="N13" s="50">
        <v>7.0</v>
      </c>
      <c r="O13" s="50">
        <v>7.0</v>
      </c>
      <c r="P13" s="50">
        <v>0.0</v>
      </c>
      <c r="Q13" s="50">
        <v>14.0</v>
      </c>
      <c r="R13" s="50">
        <v>0.0</v>
      </c>
      <c r="S13" s="50">
        <v>0.0</v>
      </c>
      <c r="T13" s="50">
        <v>0.0</v>
      </c>
      <c r="U13" s="50">
        <v>0.0</v>
      </c>
      <c r="V13" s="50">
        <v>23.0</v>
      </c>
      <c r="W13" s="50">
        <v>18.0</v>
      </c>
      <c r="X13" s="50">
        <v>0.0</v>
      </c>
      <c r="Y13" s="50">
        <v>41.0</v>
      </c>
      <c r="Z13" s="50">
        <v>11.0</v>
      </c>
      <c r="AA13" s="50">
        <v>7.0</v>
      </c>
      <c r="AB13" s="50">
        <v>2.0</v>
      </c>
      <c r="AC13" s="50">
        <v>20.0</v>
      </c>
      <c r="AD13" s="50">
        <v>3.0</v>
      </c>
      <c r="AE13" s="50">
        <v>0.0</v>
      </c>
      <c r="AF13" s="50">
        <v>0.0</v>
      </c>
      <c r="AG13" s="50">
        <v>3.0</v>
      </c>
      <c r="AH13" s="50">
        <v>24.0</v>
      </c>
      <c r="AI13" s="50">
        <v>12.0</v>
      </c>
      <c r="AJ13" s="50">
        <v>0.0</v>
      </c>
      <c r="AK13" s="50">
        <v>36.0</v>
      </c>
      <c r="AL13" s="50">
        <v>82.0</v>
      </c>
      <c r="AM13" s="50">
        <v>50.0</v>
      </c>
      <c r="AN13" s="50">
        <v>2.0</v>
      </c>
      <c r="AO13" s="50">
        <v>134.0</v>
      </c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</row>
    <row r="14">
      <c r="A14" s="67" t="s">
        <v>27</v>
      </c>
      <c r="B14" s="45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</row>
    <row r="15">
      <c r="A15" s="68" t="s">
        <v>28</v>
      </c>
      <c r="B15" s="45">
        <v>0.0</v>
      </c>
      <c r="C15" s="42">
        <v>0.0</v>
      </c>
      <c r="D15" s="42">
        <v>0.0</v>
      </c>
      <c r="E15" s="42">
        <v>0.0</v>
      </c>
      <c r="F15" s="42">
        <v>6.0</v>
      </c>
      <c r="G15" s="42">
        <v>22.0</v>
      </c>
      <c r="H15" s="42">
        <v>0.0</v>
      </c>
      <c r="I15" s="42">
        <v>28.0</v>
      </c>
      <c r="J15" s="42">
        <v>20.0</v>
      </c>
      <c r="K15" s="42">
        <v>39.0</v>
      </c>
      <c r="L15" s="42">
        <v>0.0</v>
      </c>
      <c r="M15" s="42">
        <v>59.0</v>
      </c>
      <c r="N15" s="42">
        <v>11.0</v>
      </c>
      <c r="O15" s="42">
        <v>42.0</v>
      </c>
      <c r="P15" s="42">
        <v>0.0</v>
      </c>
      <c r="Q15" s="42">
        <v>53.0</v>
      </c>
      <c r="R15" s="42">
        <v>0.0</v>
      </c>
      <c r="S15" s="42">
        <v>0.0</v>
      </c>
      <c r="T15" s="42">
        <v>0.0</v>
      </c>
      <c r="U15" s="42">
        <v>0.0</v>
      </c>
      <c r="V15" s="42">
        <v>65.0</v>
      </c>
      <c r="W15" s="42">
        <v>57.0</v>
      </c>
      <c r="X15" s="42">
        <v>0.0</v>
      </c>
      <c r="Y15" s="42">
        <v>122.0</v>
      </c>
      <c r="Z15" s="42">
        <v>6.0</v>
      </c>
      <c r="AA15" s="42">
        <v>10.0</v>
      </c>
      <c r="AB15" s="42">
        <v>0.0</v>
      </c>
      <c r="AC15" s="42">
        <v>16.0</v>
      </c>
      <c r="AD15" s="42">
        <v>2.0</v>
      </c>
      <c r="AE15" s="42">
        <v>6.0</v>
      </c>
      <c r="AF15" s="42">
        <v>0.0</v>
      </c>
      <c r="AG15" s="42">
        <v>8.0</v>
      </c>
      <c r="AH15" s="42">
        <v>86.0</v>
      </c>
      <c r="AI15" s="42">
        <v>183.0</v>
      </c>
      <c r="AJ15" s="42">
        <v>0.0</v>
      </c>
      <c r="AK15" s="42">
        <v>269.0</v>
      </c>
      <c r="AL15" s="42">
        <v>196.0</v>
      </c>
      <c r="AM15" s="42">
        <v>359.0</v>
      </c>
      <c r="AN15" s="42">
        <v>0.0</v>
      </c>
      <c r="AO15" s="42">
        <v>555.0</v>
      </c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</row>
    <row r="16">
      <c r="A16" s="68" t="s">
        <v>29</v>
      </c>
      <c r="B16" s="45">
        <v>0.0</v>
      </c>
      <c r="C16" s="42">
        <v>0.0</v>
      </c>
      <c r="D16" s="42">
        <v>0.0</v>
      </c>
      <c r="E16" s="42">
        <v>0.0</v>
      </c>
      <c r="F16" s="42">
        <v>15.0</v>
      </c>
      <c r="G16" s="42">
        <v>21.0</v>
      </c>
      <c r="H16" s="42">
        <v>0.0</v>
      </c>
      <c r="I16" s="42">
        <v>36.0</v>
      </c>
      <c r="J16" s="42">
        <v>9.0</v>
      </c>
      <c r="K16" s="42">
        <v>46.0</v>
      </c>
      <c r="L16" s="42">
        <v>0.0</v>
      </c>
      <c r="M16" s="42">
        <v>55.0</v>
      </c>
      <c r="N16" s="42">
        <v>14.0</v>
      </c>
      <c r="O16" s="42">
        <v>30.0</v>
      </c>
      <c r="P16" s="42">
        <v>0.0</v>
      </c>
      <c r="Q16" s="42">
        <v>44.0</v>
      </c>
      <c r="R16" s="42">
        <v>0.0</v>
      </c>
      <c r="S16" s="42">
        <v>0.0</v>
      </c>
      <c r="T16" s="42">
        <v>0.0</v>
      </c>
      <c r="U16" s="42">
        <v>0.0</v>
      </c>
      <c r="V16" s="42">
        <v>113.0</v>
      </c>
      <c r="W16" s="42">
        <v>126.0</v>
      </c>
      <c r="X16" s="42">
        <v>0.0</v>
      </c>
      <c r="Y16" s="42">
        <v>239.0</v>
      </c>
      <c r="Z16" s="42">
        <v>16.0</v>
      </c>
      <c r="AA16" s="42">
        <v>18.0</v>
      </c>
      <c r="AB16" s="42">
        <v>0.0</v>
      </c>
      <c r="AC16" s="42">
        <v>34.0</v>
      </c>
      <c r="AD16" s="42">
        <v>4.0</v>
      </c>
      <c r="AE16" s="42">
        <v>20.0</v>
      </c>
      <c r="AF16" s="42">
        <v>0.0</v>
      </c>
      <c r="AG16" s="42">
        <v>24.0</v>
      </c>
      <c r="AH16" s="42">
        <v>106.0</v>
      </c>
      <c r="AI16" s="42">
        <v>232.0</v>
      </c>
      <c r="AJ16" s="42">
        <v>0.0</v>
      </c>
      <c r="AK16" s="42">
        <v>338.0</v>
      </c>
      <c r="AL16" s="42">
        <v>277.0</v>
      </c>
      <c r="AM16" s="42">
        <v>493.0</v>
      </c>
      <c r="AN16" s="42">
        <v>0.0</v>
      </c>
      <c r="AO16" s="42">
        <v>770.0</v>
      </c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</row>
    <row r="17">
      <c r="A17" s="68" t="s">
        <v>30</v>
      </c>
      <c r="B17" s="45">
        <v>0.0</v>
      </c>
      <c r="C17" s="42">
        <v>0.0</v>
      </c>
      <c r="D17" s="42">
        <v>0.0</v>
      </c>
      <c r="E17" s="42">
        <v>0.0</v>
      </c>
      <c r="F17" s="42">
        <v>0.0</v>
      </c>
      <c r="G17" s="42">
        <v>1.0</v>
      </c>
      <c r="H17" s="42">
        <v>0.0</v>
      </c>
      <c r="I17" s="42">
        <v>1.0</v>
      </c>
      <c r="J17" s="42">
        <v>2.0</v>
      </c>
      <c r="K17" s="42">
        <v>0.0</v>
      </c>
      <c r="L17" s="42">
        <v>0.0</v>
      </c>
      <c r="M17" s="42">
        <v>2.0</v>
      </c>
      <c r="N17" s="42">
        <v>0.0</v>
      </c>
      <c r="O17" s="42">
        <v>1.0</v>
      </c>
      <c r="P17" s="42">
        <v>0.0</v>
      </c>
      <c r="Q17" s="42">
        <v>1.0</v>
      </c>
      <c r="R17" s="42">
        <v>0.0</v>
      </c>
      <c r="S17" s="42">
        <v>0.0</v>
      </c>
      <c r="T17" s="42">
        <v>0.0</v>
      </c>
      <c r="U17" s="42">
        <v>0.0</v>
      </c>
      <c r="V17" s="42">
        <v>6.0</v>
      </c>
      <c r="W17" s="42">
        <v>7.0</v>
      </c>
      <c r="X17" s="42">
        <v>0.0</v>
      </c>
      <c r="Y17" s="42">
        <v>13.0</v>
      </c>
      <c r="Z17" s="42">
        <v>2.0</v>
      </c>
      <c r="AA17" s="42">
        <v>1.0</v>
      </c>
      <c r="AB17" s="42">
        <v>0.0</v>
      </c>
      <c r="AC17" s="42">
        <v>3.0</v>
      </c>
      <c r="AD17" s="42">
        <v>0.0</v>
      </c>
      <c r="AE17" s="42">
        <v>0.0</v>
      </c>
      <c r="AF17" s="42">
        <v>0.0</v>
      </c>
      <c r="AG17" s="42">
        <v>0.0</v>
      </c>
      <c r="AH17" s="42">
        <v>1.0</v>
      </c>
      <c r="AI17" s="42">
        <v>6.0</v>
      </c>
      <c r="AJ17" s="42">
        <v>0.0</v>
      </c>
      <c r="AK17" s="42">
        <v>7.0</v>
      </c>
      <c r="AL17" s="42">
        <v>11.0</v>
      </c>
      <c r="AM17" s="42">
        <v>16.0</v>
      </c>
      <c r="AN17" s="42">
        <v>0.0</v>
      </c>
      <c r="AO17" s="42">
        <v>27.0</v>
      </c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</row>
    <row r="18" ht="15.0" customHeight="1">
      <c r="A18" s="71" t="s">
        <v>31</v>
      </c>
      <c r="B18" s="72">
        <v>7.0</v>
      </c>
      <c r="C18" s="53">
        <v>11.0</v>
      </c>
      <c r="D18" s="53">
        <v>0.0</v>
      </c>
      <c r="E18" s="53">
        <v>18.0</v>
      </c>
      <c r="F18" s="53">
        <v>710.0</v>
      </c>
      <c r="G18" s="53">
        <v>729.0</v>
      </c>
      <c r="H18" s="53">
        <v>2.0</v>
      </c>
      <c r="I18" s="22">
        <v>1441.0</v>
      </c>
      <c r="J18" s="53">
        <v>602.0</v>
      </c>
      <c r="K18" s="53">
        <v>973.0</v>
      </c>
      <c r="L18" s="53">
        <v>1.0</v>
      </c>
      <c r="M18" s="22">
        <v>1576.0</v>
      </c>
      <c r="N18" s="53">
        <v>605.0</v>
      </c>
      <c r="O18" s="22">
        <v>1010.0</v>
      </c>
      <c r="P18" s="53">
        <v>0.0</v>
      </c>
      <c r="Q18" s="22">
        <v>1615.0</v>
      </c>
      <c r="R18" s="53">
        <v>1.0</v>
      </c>
      <c r="S18" s="53">
        <v>2.0</v>
      </c>
      <c r="T18" s="53">
        <v>3.0</v>
      </c>
      <c r="U18" s="53">
        <v>6.0</v>
      </c>
      <c r="V18" s="22">
        <v>1019.0</v>
      </c>
      <c r="W18" s="53">
        <v>678.0</v>
      </c>
      <c r="X18" s="53">
        <v>1.0</v>
      </c>
      <c r="Y18" s="22">
        <v>1698.0</v>
      </c>
      <c r="Z18" s="53">
        <v>233.0</v>
      </c>
      <c r="AA18" s="53">
        <v>241.0</v>
      </c>
      <c r="AB18" s="53">
        <v>13.0</v>
      </c>
      <c r="AC18" s="53">
        <v>487.0</v>
      </c>
      <c r="AD18" s="53">
        <v>128.0</v>
      </c>
      <c r="AE18" s="53">
        <v>199.0</v>
      </c>
      <c r="AF18" s="53">
        <v>0.0</v>
      </c>
      <c r="AG18" s="53">
        <v>327.0</v>
      </c>
      <c r="AH18" s="22">
        <v>1742.0</v>
      </c>
      <c r="AI18" s="53">
        <v>2014.0</v>
      </c>
      <c r="AJ18" s="53">
        <v>5.0</v>
      </c>
      <c r="AK18" s="22">
        <v>3761.0</v>
      </c>
      <c r="AL18" s="22">
        <v>5047.0</v>
      </c>
      <c r="AM18" s="22">
        <v>5857.0</v>
      </c>
      <c r="AN18" s="53">
        <v>25.0</v>
      </c>
      <c r="AO18" s="22">
        <v>10929.0</v>
      </c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</row>
    <row r="19">
      <c r="A19" s="67" t="s">
        <v>32</v>
      </c>
      <c r="B19" s="45"/>
      <c r="C19" s="42"/>
      <c r="D19" s="42"/>
      <c r="E19" s="62"/>
      <c r="F19" s="42"/>
      <c r="G19" s="42"/>
      <c r="H19" s="42"/>
      <c r="I19" s="62"/>
      <c r="J19" s="42"/>
      <c r="K19" s="42"/>
      <c r="L19" s="42"/>
      <c r="M19" s="62"/>
      <c r="N19" s="42"/>
      <c r="O19" s="42"/>
      <c r="P19" s="42"/>
      <c r="Q19" s="62"/>
      <c r="R19" s="42"/>
      <c r="S19" s="42"/>
      <c r="T19" s="42"/>
      <c r="U19" s="62"/>
      <c r="V19" s="42"/>
      <c r="W19" s="42"/>
      <c r="X19" s="42"/>
      <c r="Y19" s="62"/>
      <c r="Z19" s="42"/>
      <c r="AA19" s="42"/>
      <c r="AB19" s="42"/>
      <c r="AC19" s="62"/>
      <c r="AD19" s="42"/>
      <c r="AE19" s="42"/>
      <c r="AF19" s="42"/>
      <c r="AG19" s="62"/>
      <c r="AH19" s="42"/>
      <c r="AI19" s="42"/>
      <c r="AJ19" s="42"/>
      <c r="AK19" s="62"/>
      <c r="AL19" s="42"/>
      <c r="AM19" s="42"/>
      <c r="AN19" s="42"/>
      <c r="AO19" s="62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</row>
    <row r="20">
      <c r="A20" s="67" t="s">
        <v>19</v>
      </c>
      <c r="B20" s="45"/>
      <c r="C20" s="42"/>
      <c r="D20" s="42"/>
      <c r="E20" s="62"/>
      <c r="F20" s="42"/>
      <c r="G20" s="42"/>
      <c r="H20" s="42"/>
      <c r="I20" s="62"/>
      <c r="J20" s="42"/>
      <c r="K20" s="42"/>
      <c r="L20" s="42"/>
      <c r="M20" s="62"/>
      <c r="N20" s="42"/>
      <c r="O20" s="42"/>
      <c r="P20" s="42"/>
      <c r="Q20" s="62"/>
      <c r="R20" s="42"/>
      <c r="S20" s="42"/>
      <c r="T20" s="42"/>
      <c r="U20" s="62"/>
      <c r="V20" s="42"/>
      <c r="W20" s="42"/>
      <c r="X20" s="42"/>
      <c r="Y20" s="62"/>
      <c r="Z20" s="42"/>
      <c r="AA20" s="42"/>
      <c r="AB20" s="42"/>
      <c r="AC20" s="62"/>
      <c r="AD20" s="42"/>
      <c r="AE20" s="42"/>
      <c r="AF20" s="42"/>
      <c r="AG20" s="62"/>
      <c r="AH20" s="42"/>
      <c r="AI20" s="42"/>
      <c r="AJ20" s="42"/>
      <c r="AK20" s="62"/>
      <c r="AL20" s="42"/>
      <c r="AM20" s="42"/>
      <c r="AN20" s="42"/>
      <c r="AO20" s="62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</row>
    <row r="21" ht="15.75" customHeight="1">
      <c r="A21" s="63" t="s">
        <v>20</v>
      </c>
      <c r="B21" s="45">
        <v>0.0</v>
      </c>
      <c r="C21" s="42">
        <v>0.0</v>
      </c>
      <c r="D21" s="42">
        <v>0.0</v>
      </c>
      <c r="E21" s="42">
        <v>0.0</v>
      </c>
      <c r="F21" s="42">
        <v>3.0</v>
      </c>
      <c r="G21" s="42">
        <v>0.0</v>
      </c>
      <c r="H21" s="42">
        <v>0.0</v>
      </c>
      <c r="I21" s="42">
        <v>3.0</v>
      </c>
      <c r="J21" s="42">
        <v>4.0</v>
      </c>
      <c r="K21" s="42">
        <v>5.0</v>
      </c>
      <c r="L21" s="42">
        <v>0.0</v>
      </c>
      <c r="M21" s="42">
        <v>9.0</v>
      </c>
      <c r="N21" s="42">
        <v>6.0</v>
      </c>
      <c r="O21" s="42">
        <v>1.0</v>
      </c>
      <c r="P21" s="42">
        <v>0.0</v>
      </c>
      <c r="Q21" s="42">
        <v>7.0</v>
      </c>
      <c r="R21" s="42">
        <v>0.0</v>
      </c>
      <c r="S21" s="42">
        <v>0.0</v>
      </c>
      <c r="T21" s="42">
        <v>0.0</v>
      </c>
      <c r="U21" s="42">
        <v>0.0</v>
      </c>
      <c r="V21" s="42">
        <v>39.0</v>
      </c>
      <c r="W21" s="42">
        <v>15.0</v>
      </c>
      <c r="X21" s="42">
        <v>0.0</v>
      </c>
      <c r="Y21" s="42">
        <v>54.0</v>
      </c>
      <c r="Z21" s="42">
        <v>1.0</v>
      </c>
      <c r="AA21" s="42">
        <v>1.0</v>
      </c>
      <c r="AB21" s="42">
        <v>0.0</v>
      </c>
      <c r="AC21" s="42">
        <v>2.0</v>
      </c>
      <c r="AD21" s="42">
        <v>0.0</v>
      </c>
      <c r="AE21" s="42">
        <v>0.0</v>
      </c>
      <c r="AF21" s="42">
        <v>0.0</v>
      </c>
      <c r="AG21" s="42">
        <v>0.0</v>
      </c>
      <c r="AH21" s="42">
        <v>6.0</v>
      </c>
      <c r="AI21" s="42">
        <v>1.0</v>
      </c>
      <c r="AJ21" s="42">
        <v>0.0</v>
      </c>
      <c r="AK21" s="42">
        <v>7.0</v>
      </c>
      <c r="AL21" s="42">
        <v>59.0</v>
      </c>
      <c r="AM21" s="42">
        <v>23.0</v>
      </c>
      <c r="AN21" s="42">
        <v>0.0</v>
      </c>
      <c r="AO21" s="42">
        <v>82.0</v>
      </c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</row>
    <row r="22" ht="15.75" customHeight="1">
      <c r="A22" s="68" t="s">
        <v>21</v>
      </c>
      <c r="B22" s="45">
        <v>0.0</v>
      </c>
      <c r="C22" s="42">
        <v>0.0</v>
      </c>
      <c r="D22" s="42">
        <v>1.0</v>
      </c>
      <c r="E22" s="42">
        <v>1.0</v>
      </c>
      <c r="F22" s="42">
        <v>11.0</v>
      </c>
      <c r="G22" s="42">
        <v>6.0</v>
      </c>
      <c r="H22" s="42">
        <v>0.0</v>
      </c>
      <c r="I22" s="42">
        <v>17.0</v>
      </c>
      <c r="J22" s="42">
        <v>15.0</v>
      </c>
      <c r="K22" s="42">
        <v>17.0</v>
      </c>
      <c r="L22" s="42">
        <v>0.0</v>
      </c>
      <c r="M22" s="42">
        <v>32.0</v>
      </c>
      <c r="N22" s="42">
        <v>15.0</v>
      </c>
      <c r="O22" s="42">
        <v>15.0</v>
      </c>
      <c r="P22" s="42">
        <v>0.0</v>
      </c>
      <c r="Q22" s="42">
        <v>30.0</v>
      </c>
      <c r="R22" s="42">
        <v>0.0</v>
      </c>
      <c r="S22" s="42">
        <v>0.0</v>
      </c>
      <c r="T22" s="42">
        <v>0.0</v>
      </c>
      <c r="U22" s="42">
        <v>0.0</v>
      </c>
      <c r="V22" s="42">
        <v>19.0</v>
      </c>
      <c r="W22" s="42">
        <v>8.0</v>
      </c>
      <c r="X22" s="42">
        <v>0.0</v>
      </c>
      <c r="Y22" s="42">
        <v>27.0</v>
      </c>
      <c r="Z22" s="42">
        <v>8.0</v>
      </c>
      <c r="AA22" s="42">
        <v>3.0</v>
      </c>
      <c r="AB22" s="42">
        <v>0.0</v>
      </c>
      <c r="AC22" s="42">
        <v>11.0</v>
      </c>
      <c r="AD22" s="42">
        <v>3.0</v>
      </c>
      <c r="AE22" s="42">
        <v>4.0</v>
      </c>
      <c r="AF22" s="42">
        <v>0.0</v>
      </c>
      <c r="AG22" s="42">
        <v>7.0</v>
      </c>
      <c r="AH22" s="42">
        <v>33.0</v>
      </c>
      <c r="AI22" s="42">
        <v>21.0</v>
      </c>
      <c r="AJ22" s="42">
        <v>0.0</v>
      </c>
      <c r="AK22" s="42">
        <v>54.0</v>
      </c>
      <c r="AL22" s="42">
        <v>104.0</v>
      </c>
      <c r="AM22" s="42">
        <v>74.0</v>
      </c>
      <c r="AN22" s="42">
        <v>1.0</v>
      </c>
      <c r="AO22" s="42">
        <v>179.0</v>
      </c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</row>
    <row r="23" ht="15.75" customHeight="1">
      <c r="A23" s="68" t="s">
        <v>22</v>
      </c>
      <c r="B23" s="45">
        <v>1.0</v>
      </c>
      <c r="C23" s="42">
        <v>0.0</v>
      </c>
      <c r="D23" s="42">
        <v>0.0</v>
      </c>
      <c r="E23" s="42">
        <v>1.0</v>
      </c>
      <c r="F23" s="42">
        <v>23.0</v>
      </c>
      <c r="G23" s="42">
        <v>15.0</v>
      </c>
      <c r="H23" s="42">
        <v>1.0</v>
      </c>
      <c r="I23" s="42">
        <v>39.0</v>
      </c>
      <c r="J23" s="42">
        <v>38.0</v>
      </c>
      <c r="K23" s="42">
        <v>52.0</v>
      </c>
      <c r="L23" s="42">
        <v>0.0</v>
      </c>
      <c r="M23" s="42">
        <v>90.0</v>
      </c>
      <c r="N23" s="42">
        <v>16.0</v>
      </c>
      <c r="O23" s="42">
        <v>31.0</v>
      </c>
      <c r="P23" s="42">
        <v>0.0</v>
      </c>
      <c r="Q23" s="42">
        <v>47.0</v>
      </c>
      <c r="R23" s="42">
        <v>0.0</v>
      </c>
      <c r="S23" s="42">
        <v>0.0</v>
      </c>
      <c r="T23" s="42">
        <v>0.0</v>
      </c>
      <c r="U23" s="42">
        <v>0.0</v>
      </c>
      <c r="V23" s="42">
        <v>7.0</v>
      </c>
      <c r="W23" s="42">
        <v>6.0</v>
      </c>
      <c r="X23" s="42">
        <v>0.0</v>
      </c>
      <c r="Y23" s="42">
        <v>13.0</v>
      </c>
      <c r="Z23" s="42">
        <v>16.0</v>
      </c>
      <c r="AA23" s="42">
        <v>10.0</v>
      </c>
      <c r="AB23" s="42">
        <v>0.0</v>
      </c>
      <c r="AC23" s="42">
        <v>26.0</v>
      </c>
      <c r="AD23" s="42">
        <v>6.0</v>
      </c>
      <c r="AE23" s="42">
        <v>8.0</v>
      </c>
      <c r="AF23" s="42">
        <v>0.0</v>
      </c>
      <c r="AG23" s="42">
        <v>14.0</v>
      </c>
      <c r="AH23" s="42">
        <v>65.0</v>
      </c>
      <c r="AI23" s="42">
        <v>63.0</v>
      </c>
      <c r="AJ23" s="42">
        <v>1.0</v>
      </c>
      <c r="AK23" s="42">
        <v>129.0</v>
      </c>
      <c r="AL23" s="42">
        <v>172.0</v>
      </c>
      <c r="AM23" s="42">
        <v>185.0</v>
      </c>
      <c r="AN23" s="42">
        <v>2.0</v>
      </c>
      <c r="AO23" s="42">
        <v>359.0</v>
      </c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</row>
    <row r="24" ht="15.75" customHeight="1">
      <c r="A24" s="68" t="s">
        <v>23</v>
      </c>
      <c r="B24" s="45">
        <v>0.0</v>
      </c>
      <c r="C24" s="42">
        <v>0.0</v>
      </c>
      <c r="D24" s="42">
        <v>0.0</v>
      </c>
      <c r="E24" s="42">
        <v>0.0</v>
      </c>
      <c r="F24" s="42">
        <v>30.0</v>
      </c>
      <c r="G24" s="42">
        <v>26.0</v>
      </c>
      <c r="H24" s="42">
        <v>1.0</v>
      </c>
      <c r="I24" s="42">
        <v>57.0</v>
      </c>
      <c r="J24" s="42">
        <v>72.0</v>
      </c>
      <c r="K24" s="42">
        <v>96.0</v>
      </c>
      <c r="L24" s="42">
        <v>0.0</v>
      </c>
      <c r="M24" s="42">
        <v>168.0</v>
      </c>
      <c r="N24" s="42">
        <v>40.0</v>
      </c>
      <c r="O24" s="42">
        <v>67.0</v>
      </c>
      <c r="P24" s="42">
        <v>0.0</v>
      </c>
      <c r="Q24" s="42">
        <v>107.0</v>
      </c>
      <c r="R24" s="42">
        <v>0.0</v>
      </c>
      <c r="S24" s="42">
        <v>0.0</v>
      </c>
      <c r="T24" s="42">
        <v>0.0</v>
      </c>
      <c r="U24" s="42">
        <v>0.0</v>
      </c>
      <c r="V24" s="42">
        <v>6.0</v>
      </c>
      <c r="W24" s="42">
        <v>4.0</v>
      </c>
      <c r="X24" s="42">
        <v>0.0</v>
      </c>
      <c r="Y24" s="42">
        <v>10.0</v>
      </c>
      <c r="Z24" s="42">
        <v>32.0</v>
      </c>
      <c r="AA24" s="42">
        <v>28.0</v>
      </c>
      <c r="AB24" s="42">
        <v>3.0</v>
      </c>
      <c r="AC24" s="42">
        <v>63.0</v>
      </c>
      <c r="AD24" s="42">
        <v>6.0</v>
      </c>
      <c r="AE24" s="42">
        <v>12.0</v>
      </c>
      <c r="AF24" s="42">
        <v>0.0</v>
      </c>
      <c r="AG24" s="42">
        <v>18.0</v>
      </c>
      <c r="AH24" s="42">
        <v>93.0</v>
      </c>
      <c r="AI24" s="42">
        <v>118.0</v>
      </c>
      <c r="AJ24" s="42">
        <v>1.0</v>
      </c>
      <c r="AK24" s="42">
        <v>212.0</v>
      </c>
      <c r="AL24" s="42">
        <v>279.0</v>
      </c>
      <c r="AM24" s="42">
        <v>351.0</v>
      </c>
      <c r="AN24" s="42">
        <v>5.0</v>
      </c>
      <c r="AO24" s="42">
        <v>635.0</v>
      </c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</row>
    <row r="25" ht="15.75" customHeight="1">
      <c r="A25" s="68" t="s">
        <v>24</v>
      </c>
      <c r="B25" s="45">
        <v>0.0</v>
      </c>
      <c r="C25" s="42">
        <v>2.0</v>
      </c>
      <c r="D25" s="42">
        <v>0.0</v>
      </c>
      <c r="E25" s="42">
        <v>2.0</v>
      </c>
      <c r="F25" s="42">
        <v>64.0</v>
      </c>
      <c r="G25" s="42">
        <v>42.0</v>
      </c>
      <c r="H25" s="42">
        <v>0.0</v>
      </c>
      <c r="I25" s="42">
        <v>106.0</v>
      </c>
      <c r="J25" s="42">
        <v>83.0</v>
      </c>
      <c r="K25" s="42">
        <v>160.0</v>
      </c>
      <c r="L25" s="42">
        <v>1.0</v>
      </c>
      <c r="M25" s="42">
        <v>244.0</v>
      </c>
      <c r="N25" s="42">
        <v>66.0</v>
      </c>
      <c r="O25" s="42">
        <v>101.0</v>
      </c>
      <c r="P25" s="42">
        <v>1.0</v>
      </c>
      <c r="Q25" s="42">
        <v>168.0</v>
      </c>
      <c r="R25" s="42">
        <v>0.0</v>
      </c>
      <c r="S25" s="42">
        <v>0.0</v>
      </c>
      <c r="T25" s="42">
        <v>0.0</v>
      </c>
      <c r="U25" s="42">
        <v>0.0</v>
      </c>
      <c r="V25" s="42">
        <v>19.0</v>
      </c>
      <c r="W25" s="42">
        <v>20.0</v>
      </c>
      <c r="X25" s="42">
        <v>0.0</v>
      </c>
      <c r="Y25" s="42">
        <v>39.0</v>
      </c>
      <c r="Z25" s="42">
        <v>39.0</v>
      </c>
      <c r="AA25" s="42">
        <v>65.0</v>
      </c>
      <c r="AB25" s="42">
        <v>2.0</v>
      </c>
      <c r="AC25" s="42">
        <v>106.0</v>
      </c>
      <c r="AD25" s="42">
        <v>14.0</v>
      </c>
      <c r="AE25" s="42">
        <v>19.0</v>
      </c>
      <c r="AF25" s="42">
        <v>1.0</v>
      </c>
      <c r="AG25" s="42">
        <v>34.0</v>
      </c>
      <c r="AH25" s="42">
        <v>198.0</v>
      </c>
      <c r="AI25" s="42">
        <v>312.0</v>
      </c>
      <c r="AJ25" s="42">
        <v>1.0</v>
      </c>
      <c r="AK25" s="42">
        <v>511.0</v>
      </c>
      <c r="AL25" s="42">
        <v>483.0</v>
      </c>
      <c r="AM25" s="42">
        <v>721.0</v>
      </c>
      <c r="AN25" s="42">
        <v>6.0</v>
      </c>
      <c r="AO25" s="15">
        <v>1210.0</v>
      </c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</row>
    <row r="26" ht="15.75" customHeight="1">
      <c r="A26" s="68" t="s">
        <v>43</v>
      </c>
      <c r="B26" s="45">
        <v>0.0</v>
      </c>
      <c r="C26" s="42">
        <v>0.0</v>
      </c>
      <c r="D26" s="42">
        <v>0.0</v>
      </c>
      <c r="E26" s="42">
        <v>0.0</v>
      </c>
      <c r="F26" s="42">
        <v>12.0</v>
      </c>
      <c r="G26" s="42">
        <v>5.0</v>
      </c>
      <c r="H26" s="42">
        <v>0.0</v>
      </c>
      <c r="I26" s="42">
        <v>17.0</v>
      </c>
      <c r="J26" s="42">
        <v>24.0</v>
      </c>
      <c r="K26" s="42">
        <v>23.0</v>
      </c>
      <c r="L26" s="42">
        <v>0.0</v>
      </c>
      <c r="M26" s="42">
        <v>47.0</v>
      </c>
      <c r="N26" s="42">
        <v>18.0</v>
      </c>
      <c r="O26" s="42">
        <v>26.0</v>
      </c>
      <c r="P26" s="42">
        <v>0.0</v>
      </c>
      <c r="Q26" s="42">
        <v>44.0</v>
      </c>
      <c r="R26" s="42">
        <v>0.0</v>
      </c>
      <c r="S26" s="42">
        <v>0.0</v>
      </c>
      <c r="T26" s="42">
        <v>0.0</v>
      </c>
      <c r="U26" s="42">
        <v>0.0</v>
      </c>
      <c r="V26" s="42">
        <v>6.0</v>
      </c>
      <c r="W26" s="42">
        <v>4.0</v>
      </c>
      <c r="X26" s="42">
        <v>0.0</v>
      </c>
      <c r="Y26" s="42">
        <v>10.0</v>
      </c>
      <c r="Z26" s="42">
        <v>2.0</v>
      </c>
      <c r="AA26" s="42">
        <v>5.0</v>
      </c>
      <c r="AB26" s="42">
        <v>0.0</v>
      </c>
      <c r="AC26" s="42">
        <v>7.0</v>
      </c>
      <c r="AD26" s="42">
        <v>3.0</v>
      </c>
      <c r="AE26" s="42">
        <v>4.0</v>
      </c>
      <c r="AF26" s="42">
        <v>0.0</v>
      </c>
      <c r="AG26" s="42">
        <v>7.0</v>
      </c>
      <c r="AH26" s="42">
        <v>39.0</v>
      </c>
      <c r="AI26" s="42">
        <v>29.0</v>
      </c>
      <c r="AJ26" s="42">
        <v>0.0</v>
      </c>
      <c r="AK26" s="42">
        <v>68.0</v>
      </c>
      <c r="AL26" s="42">
        <v>104.0</v>
      </c>
      <c r="AM26" s="42">
        <v>96.0</v>
      </c>
      <c r="AN26" s="42">
        <v>0.0</v>
      </c>
      <c r="AO26" s="42">
        <v>200.0</v>
      </c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</row>
    <row r="27" ht="15.75" customHeight="1">
      <c r="A27" s="68" t="s">
        <v>33</v>
      </c>
      <c r="B27" s="45">
        <v>0.0</v>
      </c>
      <c r="C27" s="42">
        <v>0.0</v>
      </c>
      <c r="D27" s="42">
        <v>0.0</v>
      </c>
      <c r="E27" s="42">
        <v>0.0</v>
      </c>
      <c r="F27" s="42">
        <v>1.0</v>
      </c>
      <c r="G27" s="42">
        <v>0.0</v>
      </c>
      <c r="H27" s="42">
        <v>0.0</v>
      </c>
      <c r="I27" s="42">
        <v>1.0</v>
      </c>
      <c r="J27" s="42">
        <v>0.0</v>
      </c>
      <c r="K27" s="42">
        <v>1.0</v>
      </c>
      <c r="L27" s="42">
        <v>0.0</v>
      </c>
      <c r="M27" s="42">
        <v>1.0</v>
      </c>
      <c r="N27" s="42">
        <v>1.0</v>
      </c>
      <c r="O27" s="42">
        <v>0.0</v>
      </c>
      <c r="P27" s="42">
        <v>0.0</v>
      </c>
      <c r="Q27" s="42">
        <v>1.0</v>
      </c>
      <c r="R27" s="42">
        <v>0.0</v>
      </c>
      <c r="S27" s="42">
        <v>0.0</v>
      </c>
      <c r="T27" s="42">
        <v>0.0</v>
      </c>
      <c r="U27" s="42">
        <v>0.0</v>
      </c>
      <c r="V27" s="42">
        <v>0.0</v>
      </c>
      <c r="W27" s="42">
        <v>0.0</v>
      </c>
      <c r="X27" s="42">
        <v>0.0</v>
      </c>
      <c r="Y27" s="42">
        <v>0.0</v>
      </c>
      <c r="Z27" s="42">
        <v>9.0</v>
      </c>
      <c r="AA27" s="42">
        <v>31.0</v>
      </c>
      <c r="AB27" s="42">
        <v>3.0</v>
      </c>
      <c r="AC27" s="42">
        <v>43.0</v>
      </c>
      <c r="AD27" s="42">
        <v>0.0</v>
      </c>
      <c r="AE27" s="42">
        <v>1.0</v>
      </c>
      <c r="AF27" s="42">
        <v>0.0</v>
      </c>
      <c r="AG27" s="42">
        <v>1.0</v>
      </c>
      <c r="AH27" s="42">
        <v>3.0</v>
      </c>
      <c r="AI27" s="42">
        <v>4.0</v>
      </c>
      <c r="AJ27" s="42">
        <v>0.0</v>
      </c>
      <c r="AK27" s="42">
        <v>7.0</v>
      </c>
      <c r="AL27" s="42">
        <v>14.0</v>
      </c>
      <c r="AM27" s="42">
        <v>37.0</v>
      </c>
      <c r="AN27" s="42">
        <v>3.0</v>
      </c>
      <c r="AO27" s="42">
        <v>54.0</v>
      </c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</row>
    <row r="28" ht="15.75" customHeight="1">
      <c r="A28" s="69" t="s">
        <v>26</v>
      </c>
      <c r="B28" s="70">
        <v>0.0</v>
      </c>
      <c r="C28" s="50">
        <v>0.0</v>
      </c>
      <c r="D28" s="50">
        <v>0.0</v>
      </c>
      <c r="E28" s="50">
        <v>0.0</v>
      </c>
      <c r="F28" s="50">
        <v>4.0</v>
      </c>
      <c r="G28" s="50">
        <v>5.0</v>
      </c>
      <c r="H28" s="50">
        <v>0.0</v>
      </c>
      <c r="I28" s="50">
        <v>9.0</v>
      </c>
      <c r="J28" s="50">
        <v>9.0</v>
      </c>
      <c r="K28" s="50">
        <v>14.0</v>
      </c>
      <c r="L28" s="50">
        <v>0.0</v>
      </c>
      <c r="M28" s="50">
        <v>23.0</v>
      </c>
      <c r="N28" s="50">
        <v>7.0</v>
      </c>
      <c r="O28" s="50">
        <v>8.0</v>
      </c>
      <c r="P28" s="50">
        <v>0.0</v>
      </c>
      <c r="Q28" s="50">
        <v>15.0</v>
      </c>
      <c r="R28" s="50">
        <v>0.0</v>
      </c>
      <c r="S28" s="50">
        <v>0.0</v>
      </c>
      <c r="T28" s="50">
        <v>0.0</v>
      </c>
      <c r="U28" s="50">
        <v>0.0</v>
      </c>
      <c r="V28" s="50">
        <v>14.0</v>
      </c>
      <c r="W28" s="50">
        <v>20.0</v>
      </c>
      <c r="X28" s="50">
        <v>0.0</v>
      </c>
      <c r="Y28" s="50">
        <v>34.0</v>
      </c>
      <c r="Z28" s="50">
        <v>92.0</v>
      </c>
      <c r="AA28" s="50">
        <v>90.0</v>
      </c>
      <c r="AB28" s="50">
        <v>41.0</v>
      </c>
      <c r="AC28" s="50">
        <v>223.0</v>
      </c>
      <c r="AD28" s="50">
        <v>2.0</v>
      </c>
      <c r="AE28" s="50">
        <v>2.0</v>
      </c>
      <c r="AF28" s="50">
        <v>0.0</v>
      </c>
      <c r="AG28" s="53">
        <v>4.0</v>
      </c>
      <c r="AH28" s="50">
        <v>35.0</v>
      </c>
      <c r="AI28" s="50">
        <v>24.0</v>
      </c>
      <c r="AJ28" s="50">
        <v>0.0</v>
      </c>
      <c r="AK28" s="53">
        <v>59.0</v>
      </c>
      <c r="AL28" s="50">
        <v>163.0</v>
      </c>
      <c r="AM28" s="50">
        <v>163.0</v>
      </c>
      <c r="AN28" s="50">
        <v>41.0</v>
      </c>
      <c r="AO28" s="50">
        <v>367.0</v>
      </c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</row>
    <row r="29" ht="15.75" customHeight="1">
      <c r="A29" s="67" t="s">
        <v>27</v>
      </c>
      <c r="B29" s="45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62"/>
      <c r="AH29" s="42"/>
      <c r="AI29" s="42"/>
      <c r="AJ29" s="42"/>
      <c r="AK29" s="62"/>
      <c r="AL29" s="42"/>
      <c r="AM29" s="42"/>
      <c r="AN29" s="42"/>
      <c r="AO29" s="42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</row>
    <row r="30" ht="15.75" customHeight="1">
      <c r="A30" s="68" t="s">
        <v>28</v>
      </c>
      <c r="B30" s="45">
        <v>0.0</v>
      </c>
      <c r="C30" s="42">
        <v>1.0</v>
      </c>
      <c r="D30" s="42">
        <v>0.0</v>
      </c>
      <c r="E30" s="42">
        <v>1.0</v>
      </c>
      <c r="F30" s="42">
        <v>4.0</v>
      </c>
      <c r="G30" s="42">
        <v>11.0</v>
      </c>
      <c r="H30" s="42">
        <v>0.0</v>
      </c>
      <c r="I30" s="42">
        <v>15.0</v>
      </c>
      <c r="J30" s="42">
        <v>14.0</v>
      </c>
      <c r="K30" s="42">
        <v>34.0</v>
      </c>
      <c r="L30" s="42">
        <v>0.0</v>
      </c>
      <c r="M30" s="42">
        <v>48.0</v>
      </c>
      <c r="N30" s="42">
        <v>13.0</v>
      </c>
      <c r="O30" s="42">
        <v>31.0</v>
      </c>
      <c r="P30" s="42">
        <v>0.0</v>
      </c>
      <c r="Q30" s="42">
        <v>44.0</v>
      </c>
      <c r="R30" s="42">
        <v>0.0</v>
      </c>
      <c r="S30" s="42">
        <v>0.0</v>
      </c>
      <c r="T30" s="42">
        <v>0.0</v>
      </c>
      <c r="U30" s="42">
        <v>0.0</v>
      </c>
      <c r="V30" s="42">
        <v>3.0</v>
      </c>
      <c r="W30" s="42">
        <v>7.0</v>
      </c>
      <c r="X30" s="42">
        <v>0.0</v>
      </c>
      <c r="Y30" s="42">
        <v>10.0</v>
      </c>
      <c r="Z30" s="42">
        <v>3.0</v>
      </c>
      <c r="AA30" s="42">
        <v>14.0</v>
      </c>
      <c r="AB30" s="42">
        <v>0.0</v>
      </c>
      <c r="AC30" s="42">
        <v>17.0</v>
      </c>
      <c r="AD30" s="42">
        <v>3.0</v>
      </c>
      <c r="AE30" s="42">
        <v>7.0</v>
      </c>
      <c r="AF30" s="42">
        <v>0.0</v>
      </c>
      <c r="AG30" s="42">
        <v>10.0</v>
      </c>
      <c r="AH30" s="42">
        <v>80.0</v>
      </c>
      <c r="AI30" s="42">
        <v>212.0</v>
      </c>
      <c r="AJ30" s="42">
        <v>0.0</v>
      </c>
      <c r="AK30" s="42">
        <v>292.0</v>
      </c>
      <c r="AL30" s="42">
        <v>120.0</v>
      </c>
      <c r="AM30" s="42">
        <v>317.0</v>
      </c>
      <c r="AN30" s="42">
        <v>0.0</v>
      </c>
      <c r="AO30" s="42">
        <v>437.0</v>
      </c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</row>
    <row r="31" ht="15.75" customHeight="1">
      <c r="A31" s="68" t="s">
        <v>29</v>
      </c>
      <c r="B31" s="45">
        <v>1.0</v>
      </c>
      <c r="C31" s="42">
        <v>0.0</v>
      </c>
      <c r="D31" s="42">
        <v>0.0</v>
      </c>
      <c r="E31" s="42">
        <v>1.0</v>
      </c>
      <c r="F31" s="42">
        <v>34.0</v>
      </c>
      <c r="G31" s="42">
        <v>52.0</v>
      </c>
      <c r="H31" s="42">
        <v>0.0</v>
      </c>
      <c r="I31" s="42">
        <v>86.0</v>
      </c>
      <c r="J31" s="42">
        <v>38.0</v>
      </c>
      <c r="K31" s="42">
        <v>98.0</v>
      </c>
      <c r="L31" s="42">
        <v>1.0</v>
      </c>
      <c r="M31" s="42">
        <v>137.0</v>
      </c>
      <c r="N31" s="42">
        <v>31.0</v>
      </c>
      <c r="O31" s="42">
        <v>89.0</v>
      </c>
      <c r="P31" s="42">
        <v>0.0</v>
      </c>
      <c r="Q31" s="42">
        <v>120.0</v>
      </c>
      <c r="R31" s="42">
        <v>0.0</v>
      </c>
      <c r="S31" s="42">
        <v>2.0</v>
      </c>
      <c r="T31" s="42">
        <v>2.0</v>
      </c>
      <c r="U31" s="42">
        <v>4.0</v>
      </c>
      <c r="V31" s="42">
        <v>42.0</v>
      </c>
      <c r="W31" s="42">
        <v>66.0</v>
      </c>
      <c r="X31" s="42">
        <v>0.0</v>
      </c>
      <c r="Y31" s="42">
        <v>108.0</v>
      </c>
      <c r="Z31" s="42">
        <v>26.0</v>
      </c>
      <c r="AA31" s="42">
        <v>40.0</v>
      </c>
      <c r="AB31" s="42">
        <v>0.0</v>
      </c>
      <c r="AC31" s="42">
        <v>66.0</v>
      </c>
      <c r="AD31" s="42">
        <v>7.0</v>
      </c>
      <c r="AE31" s="42">
        <v>24.0</v>
      </c>
      <c r="AF31" s="42">
        <v>0.0</v>
      </c>
      <c r="AG31" s="42">
        <v>31.0</v>
      </c>
      <c r="AH31" s="42">
        <v>339.0</v>
      </c>
      <c r="AI31" s="42">
        <v>719.0</v>
      </c>
      <c r="AJ31" s="42">
        <v>1.0</v>
      </c>
      <c r="AK31" s="42">
        <v>1059.0</v>
      </c>
      <c r="AL31" s="42">
        <v>518.0</v>
      </c>
      <c r="AM31" s="42">
        <v>1090.0</v>
      </c>
      <c r="AN31" s="42">
        <v>4.0</v>
      </c>
      <c r="AO31" s="15">
        <v>1612.0</v>
      </c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</row>
    <row r="32" ht="15.75" customHeight="1">
      <c r="A32" s="68" t="s">
        <v>30</v>
      </c>
      <c r="B32" s="45">
        <v>0.0</v>
      </c>
      <c r="C32" s="42">
        <v>1.0</v>
      </c>
      <c r="D32" s="42">
        <v>0.0</v>
      </c>
      <c r="E32" s="42">
        <v>1.0</v>
      </c>
      <c r="F32" s="42">
        <v>3.0</v>
      </c>
      <c r="G32" s="42">
        <v>10.0</v>
      </c>
      <c r="H32" s="42">
        <v>0.0</v>
      </c>
      <c r="I32" s="42">
        <v>13.0</v>
      </c>
      <c r="J32" s="42">
        <v>5.0</v>
      </c>
      <c r="K32" s="42">
        <v>21.0</v>
      </c>
      <c r="L32" s="42">
        <v>0.0</v>
      </c>
      <c r="M32" s="42">
        <v>26.0</v>
      </c>
      <c r="N32" s="42">
        <v>5.0</v>
      </c>
      <c r="O32" s="42">
        <v>19.0</v>
      </c>
      <c r="P32" s="42">
        <v>0.0</v>
      </c>
      <c r="Q32" s="42">
        <v>24.0</v>
      </c>
      <c r="R32" s="42">
        <v>0.0</v>
      </c>
      <c r="S32" s="42">
        <v>0.0</v>
      </c>
      <c r="T32" s="42">
        <v>0.0</v>
      </c>
      <c r="U32" s="42">
        <v>0.0</v>
      </c>
      <c r="V32" s="42">
        <v>19.0</v>
      </c>
      <c r="W32" s="42">
        <v>23.0</v>
      </c>
      <c r="X32" s="42">
        <v>0.0</v>
      </c>
      <c r="Y32" s="42">
        <v>42.0</v>
      </c>
      <c r="Z32" s="42">
        <v>35.0</v>
      </c>
      <c r="AA32" s="42">
        <v>119.0</v>
      </c>
      <c r="AB32" s="42">
        <v>4.0</v>
      </c>
      <c r="AC32" s="42">
        <v>158.0</v>
      </c>
      <c r="AD32" s="42">
        <v>2.0</v>
      </c>
      <c r="AE32" s="42">
        <v>1.0</v>
      </c>
      <c r="AF32" s="42">
        <v>0.0</v>
      </c>
      <c r="AG32" s="42">
        <v>3.0</v>
      </c>
      <c r="AH32" s="42">
        <v>34.0</v>
      </c>
      <c r="AI32" s="42">
        <v>54.0</v>
      </c>
      <c r="AJ32" s="42">
        <v>1.0</v>
      </c>
      <c r="AK32" s="42">
        <v>89.0</v>
      </c>
      <c r="AL32" s="42">
        <v>103.0</v>
      </c>
      <c r="AM32" s="42">
        <v>248.0</v>
      </c>
      <c r="AN32" s="42">
        <v>5.0</v>
      </c>
      <c r="AO32" s="42">
        <v>356.0</v>
      </c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</row>
    <row r="33" ht="15.0" customHeight="1">
      <c r="A33" s="71" t="s">
        <v>31</v>
      </c>
      <c r="B33" s="72">
        <v>2.0</v>
      </c>
      <c r="C33" s="53">
        <v>4.0</v>
      </c>
      <c r="D33" s="53">
        <v>1.0</v>
      </c>
      <c r="E33" s="53">
        <v>7.0</v>
      </c>
      <c r="F33" s="53">
        <v>189.0</v>
      </c>
      <c r="G33" s="53">
        <v>172.0</v>
      </c>
      <c r="H33" s="53">
        <v>2.0</v>
      </c>
      <c r="I33" s="53">
        <v>363.0</v>
      </c>
      <c r="J33" s="53">
        <v>302.0</v>
      </c>
      <c r="K33" s="53">
        <v>521.0</v>
      </c>
      <c r="L33" s="53">
        <v>2.0</v>
      </c>
      <c r="M33" s="53">
        <v>825.0</v>
      </c>
      <c r="N33" s="53">
        <v>218.0</v>
      </c>
      <c r="O33" s="53">
        <v>388.0</v>
      </c>
      <c r="P33" s="53">
        <v>1.0</v>
      </c>
      <c r="Q33" s="53">
        <v>607.0</v>
      </c>
      <c r="R33" s="53">
        <v>0.0</v>
      </c>
      <c r="S33" s="53">
        <v>2.0</v>
      </c>
      <c r="T33" s="53">
        <v>2.0</v>
      </c>
      <c r="U33" s="53">
        <v>4.0</v>
      </c>
      <c r="V33" s="53">
        <v>174.0</v>
      </c>
      <c r="W33" s="53">
        <v>173.0</v>
      </c>
      <c r="X33" s="53">
        <v>0.0</v>
      </c>
      <c r="Y33" s="53">
        <v>347.0</v>
      </c>
      <c r="Z33" s="53">
        <v>263.0</v>
      </c>
      <c r="AA33" s="53">
        <v>406.0</v>
      </c>
      <c r="AB33" s="53">
        <v>53.0</v>
      </c>
      <c r="AC33" s="53">
        <v>722.0</v>
      </c>
      <c r="AD33" s="53">
        <v>46.0</v>
      </c>
      <c r="AE33" s="53">
        <v>82.0</v>
      </c>
      <c r="AF33" s="53">
        <v>1.0</v>
      </c>
      <c r="AG33" s="53">
        <v>129.0</v>
      </c>
      <c r="AH33" s="53">
        <v>925.0</v>
      </c>
      <c r="AI33" s="22">
        <v>1557.0</v>
      </c>
      <c r="AJ33" s="53">
        <v>5.0</v>
      </c>
      <c r="AK33" s="22">
        <v>2487.0</v>
      </c>
      <c r="AL33" s="22">
        <v>2119.0</v>
      </c>
      <c r="AM33" s="22">
        <v>3305.0</v>
      </c>
      <c r="AN33" s="53">
        <v>67.0</v>
      </c>
      <c r="AO33" s="22">
        <v>5491.0</v>
      </c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</row>
    <row r="34" ht="15.75" customHeight="1">
      <c r="A34" s="67" t="s">
        <v>34</v>
      </c>
      <c r="B34" s="37">
        <v>9.0</v>
      </c>
      <c r="C34" s="62">
        <v>15.0</v>
      </c>
      <c r="D34" s="62">
        <v>1.0</v>
      </c>
      <c r="E34" s="62">
        <v>25.0</v>
      </c>
      <c r="F34" s="62">
        <v>899.0</v>
      </c>
      <c r="G34" s="62">
        <v>901.0</v>
      </c>
      <c r="H34" s="62">
        <v>4.0</v>
      </c>
      <c r="I34" s="32">
        <v>1804.0</v>
      </c>
      <c r="J34" s="62">
        <v>904.0</v>
      </c>
      <c r="K34" s="32">
        <v>1494.0</v>
      </c>
      <c r="L34" s="62">
        <v>3.0</v>
      </c>
      <c r="M34" s="32">
        <v>2401.0</v>
      </c>
      <c r="N34" s="62">
        <v>823.0</v>
      </c>
      <c r="O34" s="32">
        <v>1398.0</v>
      </c>
      <c r="P34" s="62">
        <v>1.0</v>
      </c>
      <c r="Q34" s="32">
        <v>2222.0</v>
      </c>
      <c r="R34" s="62">
        <v>1.0</v>
      </c>
      <c r="S34" s="62">
        <v>4.0</v>
      </c>
      <c r="T34" s="62">
        <v>5.0</v>
      </c>
      <c r="U34" s="62">
        <v>10.0</v>
      </c>
      <c r="V34" s="32">
        <v>1193.0</v>
      </c>
      <c r="W34" s="62">
        <v>851.0</v>
      </c>
      <c r="X34" s="62">
        <v>1.0</v>
      </c>
      <c r="Y34" s="32">
        <v>2045.0</v>
      </c>
      <c r="Z34" s="62">
        <v>496.0</v>
      </c>
      <c r="AA34" s="62">
        <v>647.0</v>
      </c>
      <c r="AB34" s="62">
        <v>66.0</v>
      </c>
      <c r="AC34" s="32">
        <v>1209.0</v>
      </c>
      <c r="AD34" s="62">
        <v>174.0</v>
      </c>
      <c r="AE34" s="62">
        <v>281.0</v>
      </c>
      <c r="AF34" s="62">
        <v>1.0</v>
      </c>
      <c r="AG34" s="62">
        <v>456.0</v>
      </c>
      <c r="AH34" s="32">
        <v>2667.0</v>
      </c>
      <c r="AI34" s="32">
        <v>3571.0</v>
      </c>
      <c r="AJ34" s="62">
        <v>10.0</v>
      </c>
      <c r="AK34" s="32">
        <v>6248.0</v>
      </c>
      <c r="AL34" s="32">
        <v>7166.0</v>
      </c>
      <c r="AM34" s="32">
        <v>9162.0</v>
      </c>
      <c r="AN34" s="62">
        <v>92.0</v>
      </c>
      <c r="AO34" s="32">
        <v>16420.0</v>
      </c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</row>
    <row r="35" ht="15.75" customHeight="1">
      <c r="A35" s="35" t="s">
        <v>36</v>
      </c>
      <c r="B35" s="73"/>
      <c r="C35" s="73"/>
      <c r="D35" s="73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</row>
    <row r="36" ht="15.75" customHeight="1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</row>
    <row r="37" ht="15.75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</row>
    <row r="38" ht="15.75" customHeight="1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</row>
    <row r="39" ht="15.75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</row>
    <row r="40" ht="15.7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</row>
    <row r="41" ht="15.7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</row>
    <row r="42" ht="15.7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</row>
    <row r="43" ht="15.75" customHeight="1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</row>
    <row r="44" ht="15.75" customHeight="1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</row>
    <row r="45" ht="15.75" customHeight="1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</row>
    <row r="46" ht="15.75" customHeight="1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</row>
    <row r="47" ht="15.75" customHeight="1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</row>
    <row r="48" ht="15.75" customHeight="1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</row>
    <row r="49" ht="15.75" customHeight="1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</row>
    <row r="50" ht="15.75" customHeight="1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</row>
    <row r="51" ht="15.75" customHeight="1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</row>
    <row r="52" ht="15.75" customHeight="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</row>
    <row r="53" ht="15.7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</row>
    <row r="54" ht="15.75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</row>
    <row r="55" ht="15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</row>
    <row r="56" ht="15.75" customHeight="1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</row>
    <row r="57" ht="15.75" customHeight="1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</row>
    <row r="58" ht="15.75" customHeight="1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</row>
    <row r="59" ht="15.75" customHeight="1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</row>
    <row r="60" ht="15.75" customHeigh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</row>
    <row r="61" ht="15.75" customHeight="1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</row>
    <row r="62" ht="15.75" customHeigh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</row>
    <row r="63" ht="15.75" customHeight="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</row>
    <row r="64" ht="15.75" customHeight="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</row>
    <row r="65" ht="15.75" customHeight="1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</row>
    <row r="66" ht="15.75" customHeight="1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</row>
    <row r="67" ht="15.75" customHeight="1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</row>
    <row r="68" ht="15.75" customHeight="1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</row>
    <row r="69" ht="15.75" customHeight="1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</row>
    <row r="70" ht="15.75" customHeight="1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</row>
    <row r="71" ht="15.75" customHeight="1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</row>
    <row r="72" ht="15.75" customHeight="1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</row>
    <row r="73" ht="15.75" customHeight="1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</row>
    <row r="74" ht="15.75" customHeight="1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</row>
    <row r="75" ht="15.75" customHeight="1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</row>
    <row r="76" ht="15.75" customHeight="1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</row>
    <row r="77" ht="15.75" customHeight="1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</row>
    <row r="78" ht="15.7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</row>
    <row r="79" ht="15.7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</row>
    <row r="80" ht="15.75" customHeight="1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</row>
    <row r="81" ht="15.75" customHeight="1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</row>
    <row r="82" ht="15.75" customHeight="1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</row>
    <row r="83" ht="15.75" customHeight="1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</row>
    <row r="84" ht="15.75" customHeight="1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</row>
    <row r="85" ht="15.75" customHeigh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</row>
    <row r="86" ht="15.7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</row>
    <row r="87" ht="15.75" customHeight="1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</row>
    <row r="88" ht="15.75" customHeight="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</row>
    <row r="89" ht="15.75" customHeight="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</row>
    <row r="90" ht="15.75" customHeight="1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</row>
    <row r="91" ht="15.75" customHeight="1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</row>
    <row r="92" ht="15.75" customHeight="1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</row>
    <row r="93" ht="15.75" customHeight="1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</row>
    <row r="94" ht="15.75" customHeight="1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</row>
    <row r="95" ht="15.75" customHeight="1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</row>
    <row r="96" ht="15.75" customHeight="1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</row>
    <row r="97" ht="15.75" customHeight="1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</row>
    <row r="98" ht="15.75" customHeight="1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</row>
    <row r="99" ht="15.75" customHeight="1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</row>
    <row r="100" ht="15.75" customHeight="1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</row>
    <row r="101" ht="15.75" customHeight="1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</row>
    <row r="102" ht="15.75" customHeight="1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</row>
    <row r="103" ht="15.75" customHeight="1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</row>
    <row r="104" ht="15.75" customHeight="1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</row>
    <row r="105" ht="15.75" customHeight="1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</row>
    <row r="106" ht="15.75" customHeight="1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</row>
    <row r="107" ht="15.75" customHeight="1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</row>
    <row r="108" ht="15.7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</row>
    <row r="109" ht="15.75" customHeight="1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</row>
    <row r="110" ht="15.75" customHeight="1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</row>
    <row r="111" ht="15.75" customHeight="1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</row>
    <row r="112" ht="15.75" customHeight="1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</row>
    <row r="113" ht="15.75" customHeight="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</row>
    <row r="114" ht="15.75" customHeight="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</row>
    <row r="115" ht="15.75" customHeight="1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</row>
    <row r="116" ht="15.75" customHeight="1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</row>
    <row r="117" ht="15.75" customHeight="1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</row>
    <row r="118" ht="15.75" customHeight="1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</row>
    <row r="119" ht="15.75" customHeight="1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</row>
    <row r="120" ht="15.75" customHeight="1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</row>
    <row r="121" ht="15.75" customHeight="1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</row>
    <row r="122" ht="15.75" customHeight="1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</row>
    <row r="123" ht="15.75" customHeight="1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</row>
    <row r="124" ht="15.75" customHeight="1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</row>
    <row r="125" ht="15.75" customHeight="1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</row>
    <row r="126" ht="15.75" customHeight="1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</row>
    <row r="127" ht="15.7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</row>
    <row r="128" ht="15.75" customHeight="1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</row>
    <row r="129" ht="15.75" customHeight="1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</row>
    <row r="130" ht="15.75" customHeight="1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</row>
    <row r="131" ht="15.75" customHeight="1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</row>
    <row r="132" ht="15.75" customHeight="1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</row>
    <row r="133" ht="15.75" customHeight="1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</row>
    <row r="134" ht="15.75" customHeight="1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</row>
    <row r="135" ht="15.75" customHeight="1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</row>
    <row r="136" ht="15.75" customHeight="1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</row>
    <row r="137" ht="15.75" customHeight="1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</row>
    <row r="138" ht="15.75" customHeight="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</row>
    <row r="139" ht="15.75" customHeight="1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</row>
    <row r="140" ht="15.75" customHeight="1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</row>
    <row r="141" ht="15.75" customHeight="1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</row>
    <row r="142" ht="15.75" customHeight="1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</row>
    <row r="143" ht="15.75" customHeight="1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</row>
    <row r="144" ht="15.75" customHeight="1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</row>
    <row r="145" ht="15.75" customHeight="1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</row>
    <row r="146" ht="15.75" customHeight="1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</row>
    <row r="147" ht="15.75" customHeight="1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</row>
    <row r="148" ht="15.75" customHeight="1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</row>
    <row r="149" ht="15.75" customHeight="1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</row>
    <row r="150" ht="15.7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</row>
    <row r="151" ht="15.75" customHeight="1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</row>
    <row r="152" ht="15.75" customHeight="1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</row>
    <row r="153" ht="15.75" customHeight="1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</row>
    <row r="154" ht="15.75" customHeight="1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</row>
    <row r="155" ht="15.75" customHeight="1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</row>
    <row r="156" ht="15.75" customHeight="1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</row>
    <row r="157" ht="15.75" customHeight="1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</row>
    <row r="158" ht="15.75" customHeight="1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</row>
    <row r="159" ht="15.75" customHeight="1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</row>
    <row r="160" ht="15.75" customHeight="1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</row>
    <row r="161" ht="15.75" customHeight="1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</row>
    <row r="162" ht="15.75" customHeight="1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</row>
    <row r="163" ht="15.75" customHeight="1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</row>
    <row r="164" ht="15.75" customHeight="1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</row>
    <row r="165" ht="15.75" customHeight="1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</row>
    <row r="166" ht="15.75" customHeight="1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</row>
    <row r="167" ht="15.75" customHeight="1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</row>
    <row r="168" ht="15.75" customHeight="1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</row>
    <row r="169" ht="15.75" customHeight="1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</row>
    <row r="170" ht="15.75" customHeight="1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</row>
    <row r="171" ht="15.75" customHeight="1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</row>
    <row r="172" ht="15.75" customHeight="1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</row>
    <row r="173" ht="15.75" customHeight="1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</row>
    <row r="174" ht="15.75" customHeight="1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</row>
    <row r="175" ht="15.75" customHeight="1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</row>
    <row r="176" ht="15.75" customHeight="1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</row>
    <row r="177" ht="15.75" customHeight="1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</row>
    <row r="178" ht="15.75" customHeight="1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</row>
    <row r="179" ht="15.75" customHeight="1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</row>
    <row r="180" ht="15.75" customHeight="1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</row>
    <row r="181" ht="15.75" customHeight="1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</row>
    <row r="182" ht="15.75" customHeight="1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</row>
    <row r="183" ht="15.75" customHeight="1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</row>
    <row r="184" ht="15.75" customHeight="1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</row>
    <row r="185" ht="15.75" customHeight="1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</row>
    <row r="186" ht="15.75" customHeight="1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</row>
    <row r="187" ht="15.75" customHeight="1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</row>
    <row r="188" ht="15.75" customHeight="1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</row>
    <row r="189" ht="15.75" customHeight="1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</row>
    <row r="190" ht="15.75" customHeight="1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</row>
    <row r="191" ht="15.75" customHeight="1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</row>
    <row r="192" ht="15.75" customHeight="1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</row>
    <row r="193" ht="15.75" customHeight="1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</row>
    <row r="194" ht="15.75" customHeight="1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</row>
    <row r="195" ht="15.75" customHeight="1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</row>
    <row r="196" ht="15.75" customHeight="1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</row>
    <row r="197" ht="15.75" customHeight="1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</row>
    <row r="198" ht="15.75" customHeight="1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</row>
    <row r="199" ht="15.75" customHeight="1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</row>
    <row r="200" ht="15.75" customHeight="1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</row>
    <row r="201" ht="15.75" customHeight="1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</row>
    <row r="202" ht="15.75" customHeight="1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</row>
    <row r="203" ht="15.75" customHeight="1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</row>
    <row r="204" ht="15.75" customHeight="1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</row>
    <row r="205" ht="15.75" customHeight="1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</row>
    <row r="206" ht="15.75" customHeight="1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</row>
    <row r="207" ht="15.75" customHeight="1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</row>
    <row r="208" ht="15.75" customHeight="1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</row>
    <row r="209" ht="15.75" customHeight="1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</row>
    <row r="210" ht="15.75" customHeight="1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</row>
    <row r="211" ht="15.75" customHeight="1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</row>
    <row r="212" ht="15.75" customHeight="1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</row>
    <row r="213" ht="15.75" customHeight="1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</row>
    <row r="214" ht="15.75" customHeight="1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</row>
    <row r="215" ht="15.75" customHeight="1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</row>
    <row r="216" ht="15.75" customHeight="1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</row>
    <row r="217" ht="15.75" customHeight="1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</row>
    <row r="218" ht="15.75" customHeight="1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</row>
    <row r="219" ht="15.75" customHeight="1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</row>
    <row r="220" ht="15.75" customHeight="1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</row>
    <row r="221" ht="15.75" customHeight="1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</row>
    <row r="222" ht="15.75" customHeight="1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</row>
    <row r="223" ht="15.75" customHeight="1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</row>
    <row r="224" ht="15.75" customHeight="1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</row>
    <row r="225" ht="15.75" customHeight="1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</row>
    <row r="226" ht="15.75" customHeight="1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</row>
    <row r="227" ht="15.75" customHeight="1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</row>
    <row r="228" ht="15.75" customHeight="1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</row>
    <row r="229" ht="15.75" customHeight="1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</row>
    <row r="230" ht="15.75" customHeight="1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</row>
    <row r="231" ht="15.75" customHeight="1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</row>
    <row r="232" ht="15.75" customHeight="1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</row>
    <row r="233" ht="15.75" customHeight="1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</row>
    <row r="234" ht="15.75" customHeight="1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</row>
    <row r="235" ht="15.75" customHeight="1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</row>
    <row r="236" ht="15.75" customHeight="1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</row>
    <row r="237" ht="15.75" customHeight="1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</row>
    <row r="238" ht="15.75" customHeight="1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</row>
    <row r="239" ht="15.75" customHeight="1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</row>
    <row r="240" ht="15.75" customHeight="1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</row>
    <row r="241" ht="15.75" customHeight="1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</row>
    <row r="242" ht="15.75" customHeight="1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</row>
    <row r="243" ht="15.75" customHeight="1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</row>
    <row r="244" ht="15.75" customHeight="1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</row>
    <row r="245" ht="15.75" customHeight="1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</row>
    <row r="246" ht="15.75" customHeight="1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</row>
    <row r="247" ht="15.75" customHeight="1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</row>
    <row r="248" ht="15.75" customHeight="1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</row>
    <row r="249" ht="15.75" customHeight="1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</row>
    <row r="250" ht="15.75" customHeight="1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</row>
    <row r="251" ht="15.75" customHeight="1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</row>
    <row r="252" ht="15.75" customHeight="1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</row>
    <row r="253" ht="15.75" customHeight="1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</row>
    <row r="254" ht="15.75" customHeight="1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</row>
    <row r="255" ht="15.75" customHeight="1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</row>
    <row r="256" ht="15.75" customHeight="1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</row>
    <row r="257" ht="15.75" customHeight="1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</row>
    <row r="258" ht="15.75" customHeight="1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</row>
    <row r="259" ht="15.75" customHeight="1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</row>
    <row r="260" ht="15.75" customHeight="1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</row>
    <row r="261" ht="15.75" customHeight="1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</row>
    <row r="262" ht="15.75" customHeight="1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</row>
    <row r="263" ht="15.75" customHeight="1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</row>
    <row r="264" ht="15.75" customHeight="1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</row>
    <row r="265" ht="15.75" customHeight="1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</row>
    <row r="266" ht="15.75" customHeight="1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</row>
    <row r="267" ht="15.75" customHeight="1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</row>
    <row r="268" ht="15.75" customHeight="1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</row>
    <row r="269" ht="15.75" customHeight="1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</row>
    <row r="270" ht="15.75" customHeight="1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</row>
    <row r="271" ht="15.75" customHeight="1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</row>
    <row r="272" ht="15.75" customHeight="1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</row>
    <row r="273" ht="15.75" customHeight="1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</row>
    <row r="274" ht="15.75" customHeight="1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</row>
    <row r="275" ht="15.75" customHeight="1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</row>
    <row r="276" ht="15.75" customHeight="1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</row>
    <row r="277" ht="15.75" customHeight="1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</row>
    <row r="278" ht="15.75" customHeight="1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</row>
    <row r="279" ht="15.75" customHeight="1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</row>
    <row r="280" ht="15.75" customHeight="1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</row>
    <row r="281" ht="15.75" customHeight="1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</row>
    <row r="282" ht="15.75" customHeight="1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</row>
    <row r="283" ht="15.75" customHeight="1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</row>
    <row r="284" ht="15.75" customHeight="1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</row>
    <row r="285" ht="15.75" customHeight="1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</row>
    <row r="286" ht="15.75" customHeight="1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</row>
    <row r="287" ht="15.75" customHeight="1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</row>
    <row r="288" ht="15.75" customHeight="1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</row>
    <row r="289" ht="15.75" customHeight="1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</row>
    <row r="290" ht="15.75" customHeight="1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</row>
    <row r="291" ht="15.75" customHeight="1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</row>
    <row r="292" ht="15.75" customHeight="1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</row>
    <row r="293" ht="15.75" customHeight="1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</row>
    <row r="294" ht="15.75" customHeight="1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</row>
    <row r="295" ht="15.75" customHeight="1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</row>
    <row r="296" ht="15.75" customHeight="1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</row>
    <row r="297" ht="15.75" customHeight="1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</row>
    <row r="298" ht="15.75" customHeight="1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</row>
    <row r="299" ht="15.75" customHeight="1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</row>
    <row r="300" ht="15.75" customHeight="1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</row>
    <row r="301" ht="15.75" customHeight="1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</row>
    <row r="302" ht="15.75" customHeight="1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</row>
    <row r="303" ht="15.75" customHeight="1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</row>
    <row r="304" ht="15.75" customHeight="1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</row>
    <row r="305" ht="15.75" customHeight="1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</row>
    <row r="306" ht="15.75" customHeight="1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</row>
    <row r="307" ht="15.75" customHeight="1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</row>
    <row r="308" ht="15.75" customHeight="1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</row>
    <row r="309" ht="15.75" customHeight="1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</row>
    <row r="310" ht="15.75" customHeight="1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</row>
    <row r="311" ht="15.75" customHeight="1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</row>
    <row r="312" ht="15.75" customHeight="1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</row>
    <row r="313" ht="15.75" customHeight="1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</row>
    <row r="314" ht="15.75" customHeight="1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</row>
    <row r="315" ht="15.75" customHeight="1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</row>
    <row r="316" ht="15.75" customHeight="1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</row>
    <row r="317" ht="15.75" customHeight="1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</row>
    <row r="318" ht="15.75" customHeight="1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</row>
    <row r="319" ht="15.75" customHeight="1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</row>
    <row r="320" ht="15.75" customHeight="1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</row>
    <row r="321" ht="15.75" customHeight="1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</row>
    <row r="322" ht="15.75" customHeight="1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</row>
    <row r="323" ht="15.75" customHeight="1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</row>
    <row r="324" ht="15.75" customHeight="1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</row>
    <row r="325" ht="15.75" customHeight="1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</row>
    <row r="326" ht="15.75" customHeight="1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</row>
    <row r="327" ht="15.75" customHeight="1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</row>
    <row r="328" ht="15.75" customHeight="1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</row>
    <row r="329" ht="15.75" customHeight="1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</row>
    <row r="330" ht="15.75" customHeight="1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</row>
    <row r="331" ht="15.75" customHeight="1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</row>
    <row r="332" ht="15.75" customHeight="1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</row>
    <row r="333" ht="15.75" customHeight="1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</row>
    <row r="334" ht="15.75" customHeight="1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</row>
    <row r="335" ht="15.75" customHeight="1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</row>
    <row r="336" ht="15.75" customHeight="1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</row>
    <row r="337" ht="15.75" customHeight="1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</row>
    <row r="338" ht="15.75" customHeight="1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</row>
    <row r="339" ht="15.75" customHeight="1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</row>
    <row r="340" ht="15.75" customHeight="1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</row>
    <row r="341" ht="15.75" customHeight="1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</row>
    <row r="342" ht="15.75" customHeight="1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</row>
    <row r="343" ht="15.75" customHeight="1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</row>
    <row r="344" ht="15.75" customHeight="1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</row>
    <row r="345" ht="15.75" customHeight="1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</row>
    <row r="346" ht="15.75" customHeight="1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</row>
    <row r="347" ht="15.75" customHeight="1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</row>
    <row r="348" ht="15.75" customHeight="1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</row>
    <row r="349" ht="15.75" customHeight="1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</row>
    <row r="350" ht="15.75" customHeight="1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</row>
    <row r="351" ht="15.75" customHeight="1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</row>
    <row r="352" ht="15.75" customHeight="1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</row>
    <row r="353" ht="15.75" customHeight="1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</row>
    <row r="354" ht="15.75" customHeight="1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</row>
    <row r="355" ht="15.75" customHeight="1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</row>
    <row r="356" ht="15.75" customHeight="1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</row>
    <row r="357" ht="15.75" customHeight="1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</row>
    <row r="358" ht="15.75" customHeight="1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</row>
    <row r="359" ht="15.75" customHeight="1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</row>
    <row r="360" ht="15.75" customHeight="1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</row>
    <row r="361" ht="15.75" customHeight="1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</row>
    <row r="362" ht="15.75" customHeight="1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</row>
    <row r="363" ht="15.75" customHeight="1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</row>
    <row r="364" ht="15.75" customHeight="1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</row>
    <row r="365" ht="15.75" customHeight="1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</row>
    <row r="366" ht="15.75" customHeight="1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</row>
    <row r="367" ht="15.75" customHeight="1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</row>
    <row r="368" ht="15.75" customHeight="1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</row>
    <row r="369" ht="15.75" customHeight="1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</row>
    <row r="370" ht="15.75" customHeight="1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</row>
    <row r="371" ht="15.75" customHeight="1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</row>
    <row r="372" ht="15.75" customHeight="1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</row>
    <row r="373" ht="15.75" customHeight="1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</row>
    <row r="374" ht="15.75" customHeight="1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</row>
    <row r="375" ht="15.75" customHeight="1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</row>
    <row r="376" ht="15.75" customHeight="1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</row>
    <row r="377" ht="15.75" customHeight="1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</row>
    <row r="378" ht="15.75" customHeight="1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</row>
    <row r="379" ht="15.75" customHeight="1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</row>
    <row r="380" ht="15.75" customHeight="1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</row>
    <row r="381" ht="15.75" customHeight="1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</row>
    <row r="382" ht="15.75" customHeight="1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</row>
    <row r="383" ht="15.75" customHeight="1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</row>
    <row r="384" ht="15.75" customHeight="1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</row>
    <row r="385" ht="15.75" customHeight="1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</row>
    <row r="386" ht="15.75" customHeight="1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</row>
    <row r="387" ht="15.75" customHeight="1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</row>
    <row r="388" ht="15.75" customHeight="1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</row>
    <row r="389" ht="15.75" customHeight="1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</row>
    <row r="390" ht="15.75" customHeight="1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</row>
    <row r="391" ht="15.75" customHeight="1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</row>
    <row r="392" ht="15.75" customHeight="1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</row>
    <row r="393" ht="15.75" customHeight="1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</row>
    <row r="394" ht="15.75" customHeight="1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</row>
    <row r="395" ht="15.75" customHeight="1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</row>
    <row r="396" ht="15.75" customHeight="1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</row>
    <row r="397" ht="15.75" customHeight="1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</row>
    <row r="398" ht="15.75" customHeight="1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</row>
    <row r="399" ht="15.75" customHeight="1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</row>
    <row r="400" ht="15.75" customHeight="1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</row>
    <row r="401" ht="15.75" customHeight="1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</row>
    <row r="402" ht="15.75" customHeight="1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</row>
    <row r="403" ht="15.75" customHeight="1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</row>
    <row r="404" ht="15.75" customHeight="1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</row>
    <row r="405" ht="15.75" customHeight="1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</row>
    <row r="406" ht="15.75" customHeight="1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</row>
    <row r="407" ht="15.75" customHeight="1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</row>
    <row r="408" ht="15.75" customHeight="1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</row>
    <row r="409" ht="15.75" customHeight="1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</row>
    <row r="410" ht="15.75" customHeight="1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</row>
    <row r="411" ht="15.75" customHeight="1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</row>
    <row r="412" ht="15.75" customHeight="1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</row>
    <row r="413" ht="15.75" customHeight="1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</row>
    <row r="414" ht="15.75" customHeight="1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</row>
    <row r="415" ht="15.75" customHeight="1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</row>
    <row r="416" ht="15.75" customHeight="1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</row>
    <row r="417" ht="15.75" customHeight="1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</row>
    <row r="418" ht="15.75" customHeight="1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</row>
    <row r="419" ht="15.75" customHeight="1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</row>
    <row r="420" ht="15.75" customHeight="1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</row>
    <row r="421" ht="15.75" customHeight="1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</row>
    <row r="422" ht="15.75" customHeight="1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</row>
    <row r="423" ht="15.75" customHeight="1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</row>
    <row r="424" ht="15.75" customHeight="1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</row>
    <row r="425" ht="15.75" customHeight="1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</row>
    <row r="426" ht="15.75" customHeight="1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</row>
    <row r="427" ht="15.75" customHeight="1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</row>
    <row r="428" ht="15.75" customHeight="1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</row>
    <row r="429" ht="15.75" customHeight="1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</row>
    <row r="430" ht="15.75" customHeight="1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</row>
    <row r="431" ht="15.75" customHeight="1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</row>
    <row r="432" ht="15.75" customHeight="1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</row>
    <row r="433" ht="15.75" customHeight="1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</row>
    <row r="434" ht="15.75" customHeight="1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</row>
    <row r="435" ht="15.75" customHeight="1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</row>
    <row r="436" ht="15.75" customHeight="1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</row>
    <row r="437" ht="15.75" customHeight="1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</row>
    <row r="438" ht="15.75" customHeight="1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</row>
    <row r="439" ht="15.75" customHeight="1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</row>
    <row r="440" ht="15.75" customHeight="1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</row>
    <row r="441" ht="15.75" customHeight="1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</row>
    <row r="442" ht="15.75" customHeight="1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</row>
    <row r="443" ht="15.75" customHeight="1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</row>
    <row r="444" ht="15.75" customHeight="1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</row>
    <row r="445" ht="15.75" customHeight="1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</row>
    <row r="446" ht="15.75" customHeight="1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</row>
    <row r="447" ht="15.75" customHeight="1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</row>
    <row r="448" ht="15.75" customHeight="1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</row>
    <row r="449" ht="15.75" customHeight="1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</row>
    <row r="450" ht="15.75" customHeight="1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</row>
    <row r="451" ht="15.75" customHeight="1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</row>
    <row r="452" ht="15.75" customHeight="1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</row>
    <row r="453" ht="15.75" customHeight="1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</row>
    <row r="454" ht="15.75" customHeight="1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</row>
    <row r="455" ht="15.75" customHeight="1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</row>
    <row r="456" ht="15.75" customHeight="1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</row>
    <row r="457" ht="15.75" customHeight="1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</row>
    <row r="458" ht="15.75" customHeight="1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</row>
    <row r="459" ht="15.75" customHeight="1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</row>
    <row r="460" ht="15.75" customHeight="1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</row>
    <row r="461" ht="15.75" customHeight="1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</row>
    <row r="462" ht="15.75" customHeight="1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</row>
    <row r="463" ht="15.75" customHeight="1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</row>
    <row r="464" ht="15.75" customHeight="1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</row>
    <row r="465" ht="15.75" customHeight="1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</row>
    <row r="466" ht="15.75" customHeight="1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</row>
    <row r="467" ht="15.75" customHeight="1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</row>
    <row r="468" ht="15.75" customHeight="1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</row>
    <row r="469" ht="15.75" customHeight="1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</row>
    <row r="470" ht="15.75" customHeight="1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</row>
    <row r="471" ht="15.75" customHeight="1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</row>
    <row r="472" ht="15.75" customHeight="1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</row>
    <row r="473" ht="15.75" customHeight="1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</row>
    <row r="474" ht="15.75" customHeight="1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</row>
    <row r="475" ht="15.75" customHeight="1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</row>
    <row r="476" ht="15.75" customHeight="1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</row>
    <row r="477" ht="15.75" customHeight="1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</row>
    <row r="478" ht="15.75" customHeight="1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</row>
    <row r="479" ht="15.75" customHeight="1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</row>
    <row r="480" ht="15.75" customHeight="1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</row>
    <row r="481" ht="15.75" customHeight="1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</row>
    <row r="482" ht="15.75" customHeight="1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</row>
    <row r="483" ht="15.75" customHeight="1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</row>
    <row r="484" ht="15.75" customHeight="1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</row>
    <row r="485" ht="15.75" customHeight="1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</row>
    <row r="486" ht="15.75" customHeight="1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</row>
    <row r="487" ht="15.75" customHeight="1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</row>
    <row r="488" ht="15.75" customHeight="1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</row>
    <row r="489" ht="15.75" customHeight="1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</row>
    <row r="490" ht="15.75" customHeight="1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</row>
    <row r="491" ht="15.75" customHeight="1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</row>
    <row r="492" ht="15.75" customHeight="1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</row>
    <row r="493" ht="15.75" customHeight="1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</row>
    <row r="494" ht="15.75" customHeight="1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</row>
    <row r="495" ht="15.75" customHeight="1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</row>
    <row r="496" ht="15.75" customHeight="1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</row>
    <row r="497" ht="15.75" customHeight="1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</row>
    <row r="498" ht="15.75" customHeight="1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</row>
    <row r="499" ht="15.75" customHeight="1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</row>
    <row r="500" ht="15.75" customHeight="1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</row>
    <row r="501" ht="15.75" customHeight="1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</row>
    <row r="502" ht="15.75" customHeight="1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</row>
    <row r="503" ht="15.75" customHeight="1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</row>
    <row r="504" ht="15.75" customHeight="1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</row>
    <row r="505" ht="15.75" customHeight="1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</row>
    <row r="506" ht="15.75" customHeight="1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</row>
    <row r="507" ht="15.75" customHeight="1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</row>
    <row r="508" ht="15.75" customHeight="1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</row>
    <row r="509" ht="15.75" customHeight="1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</row>
    <row r="510" ht="15.75" customHeight="1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</row>
    <row r="511" ht="15.75" customHeight="1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</row>
    <row r="512" ht="15.75" customHeight="1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</row>
    <row r="513" ht="15.75" customHeight="1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</row>
    <row r="514" ht="15.75" customHeight="1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</row>
    <row r="515" ht="15.75" customHeight="1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</row>
    <row r="516" ht="15.75" customHeight="1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</row>
    <row r="517" ht="15.75" customHeight="1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</row>
    <row r="518" ht="15.75" customHeight="1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</row>
    <row r="519" ht="15.75" customHeight="1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</row>
    <row r="520" ht="15.75" customHeight="1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</row>
    <row r="521" ht="15.75" customHeight="1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</row>
    <row r="522" ht="15.75" customHeight="1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</row>
    <row r="523" ht="15.75" customHeight="1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</row>
    <row r="524" ht="15.75" customHeight="1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</row>
    <row r="525" ht="15.75" customHeight="1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</row>
    <row r="526" ht="15.75" customHeight="1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</row>
    <row r="527" ht="15.75" customHeight="1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</row>
    <row r="528" ht="15.75" customHeight="1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</row>
    <row r="529" ht="15.75" customHeight="1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</row>
    <row r="530" ht="15.75" customHeight="1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</row>
    <row r="531" ht="15.75" customHeight="1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</row>
    <row r="532" ht="15.75" customHeight="1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</row>
    <row r="533" ht="15.75" customHeight="1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</row>
    <row r="534" ht="15.75" customHeight="1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</row>
    <row r="535" ht="15.75" customHeight="1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</row>
    <row r="536" ht="15.75" customHeight="1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</row>
    <row r="537" ht="15.75" customHeight="1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</row>
    <row r="538" ht="15.75" customHeight="1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</row>
    <row r="539" ht="15.75" customHeight="1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</row>
    <row r="540" ht="15.75" customHeight="1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</row>
    <row r="541" ht="15.75" customHeight="1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</row>
    <row r="542" ht="15.75" customHeight="1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</row>
    <row r="543" ht="15.75" customHeight="1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</row>
    <row r="544" ht="15.75" customHeight="1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</row>
    <row r="545" ht="15.75" customHeight="1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</row>
    <row r="546" ht="15.75" customHeight="1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</row>
    <row r="547" ht="15.75" customHeight="1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</row>
    <row r="548" ht="15.75" customHeight="1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</row>
    <row r="549" ht="15.75" customHeight="1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</row>
    <row r="550" ht="15.75" customHeight="1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</row>
    <row r="551" ht="15.75" customHeight="1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</row>
    <row r="552" ht="15.75" customHeight="1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</row>
    <row r="553" ht="15.75" customHeight="1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</row>
    <row r="554" ht="15.75" customHeight="1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</row>
    <row r="555" ht="15.75" customHeight="1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</row>
    <row r="556" ht="15.75" customHeight="1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</row>
    <row r="557" ht="15.75" customHeight="1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</row>
    <row r="558" ht="15.75" customHeight="1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</row>
    <row r="559" ht="15.75" customHeight="1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</row>
    <row r="560" ht="15.75" customHeight="1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</row>
    <row r="561" ht="15.75" customHeight="1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</row>
    <row r="562" ht="15.75" customHeight="1"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</row>
    <row r="563" ht="15.75" customHeight="1"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</row>
    <row r="564" ht="15.75" customHeight="1"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</row>
    <row r="565" ht="15.75" customHeight="1"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</row>
    <row r="566" ht="15.75" customHeight="1"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</row>
    <row r="567" ht="15.75" customHeight="1"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</row>
    <row r="568" ht="15.75" customHeight="1"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</row>
    <row r="569" ht="15.75" customHeight="1"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</row>
    <row r="570" ht="15.75" customHeight="1"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</row>
    <row r="571" ht="15.75" customHeight="1"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</row>
    <row r="572" ht="15.75" customHeight="1"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</row>
    <row r="573" ht="15.75" customHeight="1"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</row>
    <row r="574" ht="15.75" customHeight="1"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</row>
    <row r="575" ht="15.75" customHeight="1"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</row>
    <row r="576" ht="15.75" customHeight="1"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</row>
    <row r="577" ht="15.75" customHeight="1"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</row>
    <row r="578" ht="15.75" customHeight="1"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</row>
    <row r="579" ht="15.75" customHeight="1"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</row>
    <row r="580" ht="15.75" customHeight="1"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</row>
    <row r="581" ht="15.75" customHeight="1"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</row>
    <row r="582" ht="15.75" customHeight="1"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</row>
    <row r="583" ht="15.75" customHeight="1"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</row>
    <row r="584" ht="15.75" customHeight="1"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</row>
    <row r="585" ht="15.75" customHeight="1"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</row>
    <row r="586" ht="15.75" customHeight="1"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</row>
    <row r="587" ht="15.75" customHeight="1"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</row>
    <row r="588" ht="15.75" customHeight="1"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</row>
    <row r="589" ht="15.75" customHeight="1"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</row>
    <row r="590" ht="15.75" customHeight="1"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</row>
    <row r="591" ht="15.75" customHeight="1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</row>
    <row r="592" ht="15.75" customHeight="1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</row>
    <row r="593" ht="15.75" customHeight="1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</row>
    <row r="594" ht="15.75" customHeight="1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</row>
    <row r="595" ht="15.75" customHeight="1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</row>
    <row r="596" ht="15.75" customHeight="1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</row>
    <row r="597" ht="15.75" customHeight="1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</row>
    <row r="598" ht="15.75" customHeight="1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</row>
    <row r="599" ht="15.75" customHeight="1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</row>
    <row r="600" ht="15.75" customHeight="1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</row>
    <row r="601" ht="15.75" customHeight="1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</row>
    <row r="602" ht="15.75" customHeight="1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</row>
    <row r="603" ht="15.75" customHeight="1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</row>
    <row r="604" ht="15.75" customHeight="1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</row>
    <row r="605" ht="15.75" customHeight="1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</row>
    <row r="606" ht="15.75" customHeight="1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</row>
    <row r="607" ht="15.75" customHeight="1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</row>
    <row r="608" ht="15.75" customHeight="1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</row>
    <row r="609" ht="15.75" customHeight="1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</row>
    <row r="610" ht="15.75" customHeight="1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</row>
    <row r="611" ht="15.75" customHeight="1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</row>
    <row r="612" ht="15.75" customHeight="1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</row>
    <row r="613" ht="15.75" customHeight="1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</row>
    <row r="614" ht="15.75" customHeight="1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</row>
    <row r="615" ht="15.75" customHeight="1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</row>
    <row r="616" ht="15.75" customHeight="1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</row>
    <row r="617" ht="15.75" customHeight="1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</row>
    <row r="618" ht="15.75" customHeight="1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</row>
    <row r="619" ht="15.75" customHeight="1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</row>
    <row r="620" ht="15.75" customHeight="1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</row>
    <row r="621" ht="15.75" customHeight="1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</row>
    <row r="622" ht="15.75" customHeight="1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</row>
    <row r="623" ht="15.75" customHeight="1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</row>
    <row r="624" ht="15.75" customHeight="1"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</row>
    <row r="625" ht="15.75" customHeight="1"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</row>
    <row r="626" ht="15.75" customHeight="1"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</row>
    <row r="627" ht="15.75" customHeight="1"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</row>
    <row r="628" ht="15.75" customHeight="1"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</row>
    <row r="629" ht="15.75" customHeight="1"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</row>
    <row r="630" ht="15.75" customHeight="1"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</row>
    <row r="631" ht="15.75" customHeight="1"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</row>
    <row r="632" ht="15.75" customHeight="1"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</row>
    <row r="633" ht="15.75" customHeight="1"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</row>
    <row r="634" ht="15.75" customHeight="1"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</row>
    <row r="635" ht="15.75" customHeight="1"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</row>
    <row r="636" ht="15.75" customHeight="1"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</row>
    <row r="637" ht="15.75" customHeight="1"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</row>
    <row r="638" ht="15.75" customHeight="1"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</row>
    <row r="639" ht="15.75" customHeight="1"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</row>
    <row r="640" ht="15.75" customHeight="1"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</row>
    <row r="641" ht="15.75" customHeight="1"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</row>
    <row r="642" ht="15.75" customHeight="1"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</row>
    <row r="643" ht="15.75" customHeight="1"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</row>
    <row r="644" ht="15.75" customHeight="1"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</row>
    <row r="645" ht="15.75" customHeight="1"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</row>
    <row r="646" ht="15.75" customHeight="1"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</row>
    <row r="647" ht="15.75" customHeight="1"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</row>
    <row r="648" ht="15.75" customHeight="1"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</row>
    <row r="649" ht="15.75" customHeight="1"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</row>
    <row r="650" ht="15.75" customHeight="1"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</row>
    <row r="651" ht="15.75" customHeight="1"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</row>
    <row r="652" ht="15.75" customHeight="1"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</row>
    <row r="653" ht="15.75" customHeight="1"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</row>
    <row r="654" ht="15.75" customHeight="1"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</row>
    <row r="655" ht="15.75" customHeight="1"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</row>
    <row r="656" ht="15.75" customHeight="1"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</row>
    <row r="657" ht="15.75" customHeight="1"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</row>
    <row r="658" ht="15.75" customHeight="1"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</row>
    <row r="659" ht="15.75" customHeight="1"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</row>
    <row r="660" ht="15.75" customHeight="1"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</row>
    <row r="661" ht="15.75" customHeight="1"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</row>
    <row r="662" ht="15.75" customHeight="1"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</row>
    <row r="663" ht="15.75" customHeight="1"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</row>
    <row r="664" ht="15.75" customHeight="1"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</row>
    <row r="665" ht="15.75" customHeight="1"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</row>
    <row r="666" ht="15.75" customHeight="1"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</row>
    <row r="667" ht="15.75" customHeight="1"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</row>
    <row r="668" ht="15.75" customHeight="1"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</row>
    <row r="669" ht="15.75" customHeight="1"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</row>
    <row r="670" ht="15.75" customHeight="1"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</row>
    <row r="671" ht="15.75" customHeight="1"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</row>
    <row r="672" ht="15.75" customHeight="1"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</row>
    <row r="673" ht="15.75" customHeight="1"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</row>
    <row r="674" ht="15.75" customHeight="1"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</row>
    <row r="675" ht="15.75" customHeight="1"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</row>
    <row r="676" ht="15.75" customHeight="1"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</row>
    <row r="677" ht="15.75" customHeight="1"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45"/>
    </row>
    <row r="678" ht="15.75" customHeight="1"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</row>
    <row r="679" ht="15.75" customHeight="1"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</row>
    <row r="680" ht="15.75" customHeight="1"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</row>
    <row r="681" ht="15.75" customHeight="1"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</row>
    <row r="682" ht="15.75" customHeight="1"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</row>
    <row r="683" ht="15.75" customHeight="1"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</row>
    <row r="684" ht="15.75" customHeight="1"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</row>
    <row r="685" ht="15.75" customHeight="1"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</row>
    <row r="686" ht="15.75" customHeight="1"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</row>
    <row r="687" ht="15.75" customHeight="1"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</row>
    <row r="688" ht="15.75" customHeight="1"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</row>
    <row r="689" ht="15.75" customHeight="1"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</row>
    <row r="690" ht="15.75" customHeight="1"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  <c r="BG690" s="45"/>
      <c r="BH690" s="45"/>
      <c r="BI690" s="45"/>
    </row>
    <row r="691" ht="15.75" customHeight="1"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</row>
    <row r="692" ht="15.75" customHeight="1"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</row>
    <row r="693" ht="15.75" customHeight="1"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</row>
    <row r="694" ht="15.75" customHeight="1"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</row>
    <row r="695" ht="15.75" customHeight="1"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</row>
    <row r="696" ht="15.75" customHeight="1"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</row>
    <row r="697" ht="15.75" customHeight="1"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</row>
    <row r="698" ht="15.75" customHeight="1"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</row>
    <row r="699" ht="15.75" customHeight="1"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</row>
    <row r="700" ht="15.75" customHeight="1"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</row>
    <row r="701" ht="15.75" customHeight="1"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</row>
    <row r="702" ht="15.75" customHeight="1"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</row>
    <row r="703" ht="15.75" customHeight="1"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</row>
    <row r="704" ht="15.75" customHeight="1"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</row>
    <row r="705" ht="15.75" customHeight="1"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</row>
    <row r="706" ht="15.75" customHeight="1"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</row>
    <row r="707" ht="15.75" customHeight="1"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</row>
    <row r="708" ht="15.75" customHeight="1"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</row>
    <row r="709" ht="15.75" customHeight="1"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</row>
    <row r="710" ht="15.75" customHeight="1"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</row>
    <row r="711" ht="15.75" customHeight="1"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</row>
    <row r="712" ht="15.75" customHeight="1"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</row>
    <row r="713" ht="15.75" customHeight="1"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</row>
    <row r="714" ht="15.75" customHeight="1"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</row>
    <row r="715" ht="15.75" customHeight="1"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</row>
    <row r="716" ht="15.75" customHeight="1"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</row>
    <row r="717" ht="15.75" customHeight="1"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</row>
    <row r="718" ht="15.75" customHeight="1"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</row>
    <row r="719" ht="15.75" customHeight="1"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</row>
    <row r="720" ht="15.75" customHeight="1"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</row>
    <row r="721" ht="15.75" customHeight="1"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</row>
    <row r="722" ht="15.75" customHeight="1"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</row>
    <row r="723" ht="15.75" customHeight="1"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</row>
    <row r="724" ht="15.75" customHeight="1"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</row>
    <row r="725" ht="15.75" customHeight="1"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</row>
    <row r="726" ht="15.75" customHeight="1"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</row>
    <row r="727" ht="15.75" customHeight="1"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</row>
    <row r="728" ht="15.75" customHeight="1"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</row>
    <row r="729" ht="15.75" customHeight="1"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</row>
    <row r="730" ht="15.75" customHeight="1"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</row>
    <row r="731" ht="15.75" customHeight="1"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</row>
    <row r="732" ht="15.75" customHeight="1"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</row>
    <row r="733" ht="15.75" customHeight="1"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</row>
    <row r="734" ht="15.75" customHeight="1"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</row>
    <row r="735" ht="15.75" customHeight="1"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</row>
    <row r="736" ht="15.75" customHeight="1"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</row>
    <row r="737" ht="15.75" customHeight="1"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</row>
    <row r="738" ht="15.75" customHeight="1"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</row>
    <row r="739" ht="15.75" customHeight="1"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  <c r="BG739" s="45"/>
      <c r="BH739" s="45"/>
      <c r="BI739" s="45"/>
    </row>
    <row r="740" ht="15.75" customHeight="1"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</row>
    <row r="741" ht="15.75" customHeight="1"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</row>
    <row r="742" ht="15.75" customHeight="1"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</row>
    <row r="743" ht="15.75" customHeight="1"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</row>
    <row r="744" ht="15.75" customHeight="1"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</row>
    <row r="745" ht="15.75" customHeight="1"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</row>
    <row r="746" ht="15.75" customHeight="1"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</row>
    <row r="747" ht="15.75" customHeight="1"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</row>
    <row r="748" ht="15.75" customHeight="1"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</row>
    <row r="749" ht="15.75" customHeight="1"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</row>
    <row r="750" ht="15.75" customHeight="1"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</row>
    <row r="751" ht="15.75" customHeight="1"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</row>
    <row r="752" ht="15.75" customHeight="1"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</row>
    <row r="753" ht="15.75" customHeight="1"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</row>
    <row r="754" ht="15.75" customHeight="1"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</row>
    <row r="755" ht="15.75" customHeight="1"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</row>
    <row r="756" ht="15.75" customHeight="1"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</row>
    <row r="757" ht="15.75" customHeight="1"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</row>
    <row r="758" ht="15.75" customHeight="1"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</row>
    <row r="759" ht="15.75" customHeight="1"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</row>
    <row r="760" ht="15.75" customHeight="1"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</row>
    <row r="761" ht="15.75" customHeight="1"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</row>
    <row r="762" ht="15.75" customHeight="1"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</row>
    <row r="763" ht="15.75" customHeight="1"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</row>
    <row r="764" ht="15.75" customHeight="1"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</row>
    <row r="765" ht="15.75" customHeight="1"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</row>
    <row r="766" ht="15.75" customHeight="1"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</row>
    <row r="767" ht="15.75" customHeight="1"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</row>
    <row r="768" ht="15.75" customHeight="1"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</row>
    <row r="769" ht="15.75" customHeight="1"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</row>
    <row r="770" ht="15.75" customHeight="1"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</row>
    <row r="771" ht="15.75" customHeight="1"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</row>
    <row r="772" ht="15.75" customHeight="1"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</row>
    <row r="773" ht="15.75" customHeight="1"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</row>
    <row r="774" ht="15.75" customHeight="1"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</row>
    <row r="775" ht="15.75" customHeight="1"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</row>
    <row r="776" ht="15.75" customHeight="1"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</row>
    <row r="777" ht="15.75" customHeight="1"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</row>
    <row r="778" ht="15.75" customHeight="1"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</row>
    <row r="779" ht="15.75" customHeight="1"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</row>
    <row r="780" ht="15.75" customHeight="1"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</row>
    <row r="781" ht="15.75" customHeight="1"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</row>
    <row r="782" ht="15.75" customHeight="1"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</row>
    <row r="783" ht="15.75" customHeight="1"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</row>
    <row r="784" ht="15.75" customHeight="1"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</row>
    <row r="785" ht="15.75" customHeight="1"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</row>
    <row r="786" ht="15.75" customHeight="1"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</row>
    <row r="787" ht="15.75" customHeight="1"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</row>
    <row r="788" ht="15.75" customHeight="1"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</row>
    <row r="789" ht="15.75" customHeight="1"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</row>
    <row r="790" ht="15.75" customHeight="1"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</row>
    <row r="791" ht="15.75" customHeight="1"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</row>
    <row r="792" ht="15.75" customHeight="1"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</row>
    <row r="793" ht="15.75" customHeight="1"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</row>
    <row r="794" ht="15.75" customHeight="1"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</row>
    <row r="795" ht="15.75" customHeight="1"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</row>
    <row r="796" ht="15.75" customHeight="1"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</row>
    <row r="797" ht="15.75" customHeight="1"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</row>
    <row r="798" ht="15.75" customHeight="1"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</row>
    <row r="799" ht="15.75" customHeight="1"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</row>
    <row r="800" ht="15.75" customHeight="1"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</row>
    <row r="801" ht="15.75" customHeight="1"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  <c r="BG801" s="45"/>
      <c r="BH801" s="45"/>
      <c r="BI801" s="45"/>
    </row>
    <row r="802" ht="15.75" customHeight="1"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</row>
    <row r="803" ht="15.75" customHeight="1"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</row>
    <row r="804" ht="15.75" customHeight="1"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</row>
    <row r="805" ht="15.75" customHeight="1"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</row>
    <row r="806" ht="15.75" customHeight="1"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</row>
    <row r="807" ht="15.75" customHeight="1"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</row>
    <row r="808" ht="15.75" customHeight="1"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</row>
    <row r="809" ht="15.75" customHeight="1"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</row>
    <row r="810" ht="15.75" customHeight="1"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</row>
    <row r="811" ht="15.75" customHeight="1"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</row>
    <row r="812" ht="15.75" customHeight="1"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</row>
    <row r="813" ht="15.75" customHeight="1"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</row>
    <row r="814" ht="15.75" customHeight="1"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</row>
    <row r="815" ht="15.75" customHeight="1"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</row>
    <row r="816" ht="15.75" customHeight="1"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</row>
    <row r="817" ht="15.75" customHeight="1"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</row>
    <row r="818" ht="15.75" customHeight="1"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</row>
    <row r="819" ht="15.75" customHeight="1"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</row>
    <row r="820" ht="15.75" customHeight="1"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</row>
    <row r="821" ht="15.75" customHeight="1"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</row>
    <row r="822" ht="15.75" customHeight="1"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</row>
    <row r="823" ht="15.75" customHeight="1"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</row>
    <row r="824" ht="15.75" customHeight="1"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</row>
    <row r="825" ht="15.75" customHeight="1"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</row>
    <row r="826" ht="15.75" customHeight="1"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</row>
    <row r="827" ht="15.75" customHeight="1"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</row>
    <row r="828" ht="15.75" customHeight="1"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</row>
    <row r="829" ht="15.75" customHeight="1"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</row>
    <row r="830" ht="15.75" customHeight="1"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</row>
    <row r="831" ht="15.75" customHeight="1"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</row>
    <row r="832" ht="15.75" customHeight="1"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</row>
    <row r="833" ht="15.75" customHeight="1"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</row>
    <row r="834" ht="15.75" customHeight="1"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</row>
    <row r="835" ht="15.75" customHeight="1"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</row>
    <row r="836" ht="15.75" customHeight="1"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</row>
    <row r="837" ht="15.75" customHeight="1"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</row>
    <row r="838" ht="15.75" customHeight="1"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</row>
    <row r="839" ht="15.75" customHeight="1"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</row>
    <row r="840" ht="15.75" customHeight="1"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</row>
    <row r="841" ht="15.75" customHeight="1"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</row>
    <row r="842" ht="15.75" customHeight="1"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</row>
    <row r="843" ht="15.75" customHeight="1"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</row>
    <row r="844" ht="15.75" customHeight="1"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</row>
    <row r="845" ht="15.75" customHeight="1"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</row>
    <row r="846" ht="15.75" customHeight="1"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</row>
    <row r="847" ht="15.75" customHeight="1"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</row>
    <row r="848" ht="15.75" customHeight="1"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</row>
    <row r="849" ht="15.75" customHeight="1"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</row>
    <row r="850" ht="15.75" customHeight="1"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</row>
    <row r="851" ht="15.75" customHeight="1"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</row>
    <row r="852" ht="15.75" customHeight="1"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</row>
    <row r="853" ht="15.75" customHeight="1"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</row>
    <row r="854" ht="15.75" customHeight="1"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</row>
    <row r="855" ht="15.75" customHeight="1"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</row>
    <row r="856" ht="15.75" customHeight="1"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</row>
    <row r="857" ht="15.75" customHeight="1"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</row>
    <row r="858" ht="15.75" customHeight="1"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</row>
    <row r="859" ht="15.75" customHeight="1"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</row>
    <row r="860" ht="15.75" customHeight="1"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</row>
    <row r="861" ht="15.75" customHeight="1"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</row>
    <row r="862" ht="15.75" customHeight="1"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</row>
    <row r="863" ht="15.75" customHeight="1"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</row>
    <row r="864" ht="15.75" customHeight="1"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</row>
    <row r="865" ht="15.75" customHeight="1"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</row>
    <row r="866" ht="15.75" customHeight="1"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</row>
    <row r="867" ht="15.75" customHeight="1"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</row>
    <row r="868" ht="15.75" customHeight="1"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</row>
    <row r="869" ht="15.75" customHeight="1"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</row>
    <row r="870" ht="15.75" customHeight="1"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</row>
    <row r="871" ht="15.75" customHeight="1"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</row>
    <row r="872" ht="15.75" customHeight="1"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</row>
    <row r="873" ht="15.75" customHeight="1"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</row>
    <row r="874" ht="15.75" customHeight="1"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</row>
    <row r="875" ht="15.75" customHeight="1"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</row>
    <row r="876" ht="15.75" customHeight="1"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</row>
    <row r="877" ht="15.75" customHeight="1"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</row>
    <row r="878" ht="15.75" customHeight="1"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</row>
    <row r="879" ht="15.75" customHeight="1"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</row>
    <row r="880" ht="15.75" customHeight="1"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</row>
    <row r="881" ht="15.75" customHeight="1"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</row>
    <row r="882" ht="15.75" customHeight="1"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</row>
    <row r="883" ht="15.75" customHeight="1"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</row>
    <row r="884" ht="15.75" customHeight="1"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  <c r="BE884" s="45"/>
      <c r="BF884" s="45"/>
      <c r="BG884" s="45"/>
      <c r="BH884" s="45"/>
      <c r="BI884" s="45"/>
    </row>
    <row r="885" ht="15.75" customHeight="1"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</row>
    <row r="886" ht="15.75" customHeight="1"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</row>
    <row r="887" ht="15.75" customHeight="1"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</row>
    <row r="888" ht="15.75" customHeight="1"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</row>
    <row r="889" ht="15.75" customHeight="1"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</row>
    <row r="890" ht="15.75" customHeight="1"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</row>
    <row r="891" ht="15.75" customHeight="1"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</row>
    <row r="892" ht="15.75" customHeight="1"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</row>
    <row r="893" ht="15.75" customHeight="1"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</row>
    <row r="894" ht="15.75" customHeight="1"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</row>
    <row r="895" ht="15.75" customHeight="1"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</row>
    <row r="896" ht="15.75" customHeight="1"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</row>
    <row r="897" ht="15.75" customHeight="1"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</row>
    <row r="898" ht="15.75" customHeight="1"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</row>
    <row r="899" ht="15.75" customHeight="1"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</row>
    <row r="900" ht="15.75" customHeight="1"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</row>
    <row r="901" ht="15.75" customHeight="1"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</row>
    <row r="902" ht="15.75" customHeight="1"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</row>
    <row r="903" ht="15.75" customHeight="1"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</row>
    <row r="904" ht="15.75" customHeight="1"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</row>
    <row r="905" ht="15.75" customHeight="1"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</row>
    <row r="906" ht="15.75" customHeight="1"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</row>
    <row r="907" ht="15.75" customHeight="1"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</row>
    <row r="908" ht="15.75" customHeight="1"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</row>
    <row r="909" ht="15.75" customHeight="1"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</row>
    <row r="910" ht="15.75" customHeight="1"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</row>
    <row r="911" ht="15.75" customHeight="1"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</row>
    <row r="912" ht="15.75" customHeight="1"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</row>
    <row r="913" ht="15.75" customHeight="1"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</row>
    <row r="914" ht="15.75" customHeight="1"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</row>
    <row r="915" ht="15.75" customHeight="1"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</row>
    <row r="916" ht="15.75" customHeight="1"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</row>
    <row r="917" ht="15.75" customHeight="1"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</row>
    <row r="918" ht="15.75" customHeight="1"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</row>
    <row r="919" ht="15.75" customHeight="1"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</row>
    <row r="920" ht="15.75" customHeight="1"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</row>
    <row r="921" ht="15.75" customHeight="1"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</row>
    <row r="922" ht="15.75" customHeight="1"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</row>
    <row r="923" ht="15.75" customHeight="1"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</row>
    <row r="924" ht="15.75" customHeight="1"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</row>
    <row r="925" ht="15.75" customHeight="1"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</row>
    <row r="926" ht="15.75" customHeight="1"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</row>
    <row r="927" ht="15.75" customHeight="1"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</row>
    <row r="928" ht="15.75" customHeight="1"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</row>
    <row r="929" ht="15.75" customHeight="1"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</row>
    <row r="930" ht="15.75" customHeight="1"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</row>
    <row r="931" ht="15.75" customHeight="1"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</row>
    <row r="932" ht="15.75" customHeight="1"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</row>
    <row r="933" ht="15.75" customHeight="1"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</row>
    <row r="934" ht="15.75" customHeight="1"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</row>
    <row r="935" ht="15.75" customHeight="1"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</row>
    <row r="936" ht="15.75" customHeight="1"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</row>
    <row r="937" ht="15.75" customHeight="1"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</row>
    <row r="938" ht="15.75" customHeight="1"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</row>
    <row r="939" ht="15.75" customHeight="1"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</row>
    <row r="940" ht="15.75" customHeight="1"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</row>
    <row r="941" ht="15.75" customHeight="1"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</row>
    <row r="942" ht="15.75" customHeight="1"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</row>
    <row r="943" ht="15.75" customHeight="1"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</row>
    <row r="944" ht="15.75" customHeight="1"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</row>
    <row r="945" ht="15.75" customHeight="1"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</row>
    <row r="946" ht="15.75" customHeight="1"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</row>
    <row r="947" ht="15.75" customHeight="1"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</row>
    <row r="948" ht="15.75" customHeight="1"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</row>
    <row r="949" ht="15.75" customHeight="1"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</row>
    <row r="950" ht="15.75" customHeight="1"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</row>
    <row r="951" ht="15.75" customHeight="1"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</row>
    <row r="952" ht="15.75" customHeight="1"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</row>
    <row r="953" ht="15.75" customHeight="1"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</row>
    <row r="954" ht="15.75" customHeight="1"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</row>
    <row r="955" ht="15.75" customHeight="1"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</row>
    <row r="956" ht="15.75" customHeight="1"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</row>
    <row r="957" ht="15.75" customHeight="1"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</row>
    <row r="958" ht="15.75" customHeight="1"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</row>
    <row r="959" ht="15.75" customHeight="1"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</row>
    <row r="960" ht="15.75" customHeight="1"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</row>
    <row r="961" ht="15.75" customHeight="1"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</row>
    <row r="962" ht="15.75" customHeight="1"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</row>
    <row r="963" ht="15.75" customHeight="1"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</row>
    <row r="964" ht="15.75" customHeight="1"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</row>
    <row r="965" ht="15.75" customHeight="1"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</row>
    <row r="966" ht="15.75" customHeight="1"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</row>
    <row r="967" ht="15.75" customHeight="1"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</row>
    <row r="968" ht="15.75" customHeight="1"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</row>
    <row r="969" ht="15.75" customHeight="1"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</row>
    <row r="970" ht="15.75" customHeight="1"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</row>
    <row r="971" ht="15.75" customHeight="1"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</row>
    <row r="972" ht="15.75" customHeight="1"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</row>
    <row r="973" ht="15.75" customHeight="1"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</row>
    <row r="974" ht="15.75" customHeight="1"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</row>
    <row r="975" ht="15.75" customHeight="1"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</row>
    <row r="976" ht="15.75" customHeight="1"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</row>
    <row r="977" ht="15.75" customHeight="1"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</row>
    <row r="978" ht="15.75" customHeight="1"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</row>
    <row r="979" ht="15.75" customHeight="1"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</row>
    <row r="980" ht="15.75" customHeight="1"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</row>
    <row r="981" ht="15.75" customHeight="1"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</row>
    <row r="982" ht="15.75" customHeight="1"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</row>
    <row r="983" ht="15.75" customHeight="1"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</row>
    <row r="984" ht="15.75" customHeight="1"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</row>
    <row r="985" ht="15.75" customHeight="1"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</row>
    <row r="986" ht="15.75" customHeight="1"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</row>
    <row r="987" ht="15.75" customHeight="1"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</row>
    <row r="988" ht="15.75" customHeight="1"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</row>
    <row r="989" ht="15.75" customHeight="1"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</row>
    <row r="990" ht="15.75" customHeight="1"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</row>
    <row r="991" ht="15.75" customHeight="1"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</row>
    <row r="992" ht="15.75" customHeight="1"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</row>
    <row r="993" ht="15.75" customHeight="1"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</row>
    <row r="994" ht="15.75" customHeight="1"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</row>
    <row r="995" ht="15.75" customHeight="1"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</row>
    <row r="996" ht="15.75" customHeight="1"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</row>
    <row r="997" ht="15.75" customHeight="1"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</row>
    <row r="998" ht="15.75" customHeight="1"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</row>
    <row r="999" ht="15.75" customHeight="1"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</row>
    <row r="1000" ht="15.75" customHeight="1"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</row>
  </sheetData>
  <mergeCells count="9">
    <mergeCell ref="AH4:AK4"/>
    <mergeCell ref="AL4:AO4"/>
    <mergeCell ref="B4:E4"/>
    <mergeCell ref="F4:I4"/>
    <mergeCell ref="J4:M4"/>
    <mergeCell ref="N4:Q4"/>
    <mergeCell ref="V4:Y4"/>
    <mergeCell ref="Z4:AC4"/>
    <mergeCell ref="AD4:AG4"/>
  </mergeCells>
  <printOptions/>
  <pageMargins bottom="1.0" footer="0.0" header="0.0" left="0.75" right="0.75" top="1.0"/>
  <pageSetup orientation="landscape"/>
  <headerFooter>
    <oddHeader>&amp;LUniversity Level Data &amp;CTable 4B&amp;RFall Enrollment Summary </oddHeader>
    <oddFooter>&amp;LOffice of Institutional Research, UMass Boston</oddFooter>
  </headerFooter>
  <colBreaks count="1" manualBreakCount="1">
    <brk id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71"/>
    <col customWidth="1" min="2" max="2" width="6.29"/>
    <col customWidth="1" min="3" max="3" width="9.43"/>
    <col customWidth="1" min="4" max="4" width="11.43"/>
    <col customWidth="1" min="5" max="5" width="7.86"/>
    <col customWidth="1" min="6" max="6" width="6.14"/>
    <col customWidth="1" min="7" max="7" width="8.43"/>
    <col customWidth="1" min="8" max="8" width="10.29"/>
    <col customWidth="1" min="9" max="9" width="7.14"/>
    <col customWidth="1" min="10" max="10" width="6.14"/>
    <col customWidth="1" min="11" max="11" width="8.43"/>
    <col customWidth="1" min="12" max="12" width="10.29"/>
    <col customWidth="1" min="13" max="13" width="7.57"/>
    <col customWidth="1" min="14" max="14" width="6.86"/>
    <col customWidth="1" min="15" max="15" width="8.29"/>
    <col customWidth="1" min="16" max="16" width="7.14"/>
    <col customWidth="1" min="17" max="17" width="7.0"/>
    <col customWidth="1" min="18" max="18" width="8.14"/>
    <col customWidth="1" min="19" max="19" width="10.29"/>
    <col customWidth="1" min="20" max="20" width="7.14"/>
    <col customWidth="1" min="21" max="21" width="7.57"/>
    <col customWidth="1" min="22" max="22" width="8.86"/>
    <col customWidth="1" min="23" max="23" width="10.29"/>
    <col customWidth="1" min="24" max="24" width="7.14"/>
    <col customWidth="1" min="25" max="25" width="4.57"/>
    <col customWidth="1" min="26" max="26" width="8.71"/>
    <col customWidth="1" min="27" max="27" width="10.29"/>
    <col customWidth="1" min="28" max="28" width="7.0"/>
    <col customWidth="1" min="29" max="29" width="5.29"/>
    <col customWidth="1" min="30" max="30" width="8.0"/>
    <col customWidth="1" min="31" max="31" width="10.86"/>
    <col customWidth="1" min="32" max="32" width="6.57"/>
    <col customWidth="1" min="33" max="33" width="7.86"/>
    <col customWidth="1" min="34" max="34" width="8.29"/>
    <col customWidth="1" min="35" max="35" width="10.29"/>
    <col customWidth="1" min="36" max="37" width="7.29"/>
    <col customWidth="1" min="38" max="38" width="8.0"/>
    <col customWidth="1" min="39" max="39" width="10.29"/>
    <col customWidth="1" min="40" max="40" width="8.43"/>
    <col customWidth="1" min="41" max="60" width="9.14"/>
  </cols>
  <sheetData>
    <row r="1">
      <c r="A1" s="75"/>
      <c r="B1" s="2" t="s">
        <v>0</v>
      </c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>
      <c r="A2" s="75"/>
      <c r="B2" s="76" t="s">
        <v>53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>
      <c r="A3" s="7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>
      <c r="A4" s="47"/>
      <c r="B4" s="8" t="s">
        <v>47</v>
      </c>
      <c r="F4" s="8" t="s">
        <v>3</v>
      </c>
      <c r="J4" s="8" t="s">
        <v>48</v>
      </c>
      <c r="N4" s="8" t="s">
        <v>54</v>
      </c>
      <c r="Q4" s="8" t="s">
        <v>49</v>
      </c>
      <c r="U4" s="8" t="s">
        <v>7</v>
      </c>
      <c r="Y4" s="8" t="s">
        <v>8</v>
      </c>
      <c r="AC4" s="8" t="s">
        <v>51</v>
      </c>
      <c r="AG4" s="8" t="s">
        <v>10</v>
      </c>
      <c r="AK4" s="3"/>
      <c r="AL4" s="8" t="s">
        <v>31</v>
      </c>
      <c r="AM4" s="8"/>
      <c r="AN4" s="8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>
      <c r="A5" s="78"/>
      <c r="B5" s="79" t="s">
        <v>16</v>
      </c>
      <c r="C5" s="79" t="s">
        <v>12</v>
      </c>
      <c r="D5" s="79" t="s">
        <v>14</v>
      </c>
      <c r="E5" s="79" t="s">
        <v>15</v>
      </c>
      <c r="F5" s="79" t="s">
        <v>16</v>
      </c>
      <c r="G5" s="79" t="s">
        <v>12</v>
      </c>
      <c r="H5" s="79" t="s">
        <v>14</v>
      </c>
      <c r="I5" s="79" t="s">
        <v>15</v>
      </c>
      <c r="J5" s="79" t="s">
        <v>16</v>
      </c>
      <c r="K5" s="79" t="s">
        <v>12</v>
      </c>
      <c r="L5" s="79" t="s">
        <v>14</v>
      </c>
      <c r="M5" s="79" t="s">
        <v>15</v>
      </c>
      <c r="N5" s="79" t="s">
        <v>16</v>
      </c>
      <c r="O5" s="79" t="s">
        <v>12</v>
      </c>
      <c r="P5" s="79" t="s">
        <v>15</v>
      </c>
      <c r="Q5" s="79" t="s">
        <v>16</v>
      </c>
      <c r="R5" s="79" t="s">
        <v>12</v>
      </c>
      <c r="S5" s="79" t="s">
        <v>14</v>
      </c>
      <c r="T5" s="79" t="s">
        <v>15</v>
      </c>
      <c r="U5" s="79" t="s">
        <v>16</v>
      </c>
      <c r="V5" s="79" t="s">
        <v>12</v>
      </c>
      <c r="W5" s="79" t="s">
        <v>14</v>
      </c>
      <c r="X5" s="79" t="s">
        <v>15</v>
      </c>
      <c r="Y5" s="79" t="s">
        <v>16</v>
      </c>
      <c r="Z5" s="79" t="s">
        <v>12</v>
      </c>
      <c r="AA5" s="79" t="s">
        <v>14</v>
      </c>
      <c r="AB5" s="79" t="s">
        <v>15</v>
      </c>
      <c r="AC5" s="79" t="s">
        <v>16</v>
      </c>
      <c r="AD5" s="79" t="s">
        <v>12</v>
      </c>
      <c r="AE5" s="79" t="s">
        <v>55</v>
      </c>
      <c r="AF5" s="79" t="s">
        <v>15</v>
      </c>
      <c r="AG5" s="79" t="s">
        <v>16</v>
      </c>
      <c r="AH5" s="79" t="s">
        <v>12</v>
      </c>
      <c r="AI5" s="79" t="s">
        <v>14</v>
      </c>
      <c r="AJ5" s="79" t="s">
        <v>15</v>
      </c>
      <c r="AK5" s="79" t="s">
        <v>16</v>
      </c>
      <c r="AL5" s="79" t="s">
        <v>12</v>
      </c>
      <c r="AM5" s="79" t="s">
        <v>14</v>
      </c>
      <c r="AN5" s="79" t="s">
        <v>15</v>
      </c>
      <c r="AO5" s="3"/>
      <c r="AP5" s="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</row>
    <row r="6">
      <c r="A6" s="80" t="s">
        <v>56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>
      <c r="A7" s="76" t="s">
        <v>57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>
      <c r="A8" s="81" t="s">
        <v>58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>
      <c r="A9" s="25" t="s">
        <v>20</v>
      </c>
      <c r="B9" s="24">
        <v>1.0</v>
      </c>
      <c r="C9" s="24">
        <v>3.0</v>
      </c>
      <c r="D9" s="24">
        <v>0.0</v>
      </c>
      <c r="E9" s="14">
        <v>4.0</v>
      </c>
      <c r="F9" s="24">
        <v>138.0</v>
      </c>
      <c r="G9" s="24">
        <v>115.0</v>
      </c>
      <c r="H9" s="24">
        <v>0.0</v>
      </c>
      <c r="I9" s="14">
        <v>253.0</v>
      </c>
      <c r="J9" s="24">
        <v>79.0</v>
      </c>
      <c r="K9" s="24">
        <v>135.0</v>
      </c>
      <c r="L9" s="24">
        <v>0.0</v>
      </c>
      <c r="M9" s="14">
        <v>214.0</v>
      </c>
      <c r="N9" s="14">
        <v>0.0</v>
      </c>
      <c r="O9" s="14">
        <v>1.0</v>
      </c>
      <c r="P9" s="14">
        <v>1.0</v>
      </c>
      <c r="Q9" s="29">
        <v>119.0</v>
      </c>
      <c r="R9" s="14">
        <v>154.0</v>
      </c>
      <c r="S9" s="14">
        <v>0.0</v>
      </c>
      <c r="T9" s="14">
        <v>273.0</v>
      </c>
      <c r="U9" s="14">
        <v>119.0</v>
      </c>
      <c r="V9" s="14">
        <v>71.0</v>
      </c>
      <c r="W9" s="14">
        <v>0.0</v>
      </c>
      <c r="X9" s="14">
        <v>190.0</v>
      </c>
      <c r="Y9" s="14">
        <v>24.0</v>
      </c>
      <c r="Z9" s="14">
        <v>13.0</v>
      </c>
      <c r="AA9" s="14">
        <v>1.0</v>
      </c>
      <c r="AB9" s="14">
        <v>38.0</v>
      </c>
      <c r="AC9" s="14">
        <v>19.0</v>
      </c>
      <c r="AD9" s="14">
        <v>31.0</v>
      </c>
      <c r="AE9" s="14">
        <v>0.0</v>
      </c>
      <c r="AF9" s="14">
        <v>50.0</v>
      </c>
      <c r="AG9" s="14">
        <v>242.0</v>
      </c>
      <c r="AH9" s="14">
        <v>277.0</v>
      </c>
      <c r="AI9" s="14">
        <v>0.0</v>
      </c>
      <c r="AJ9" s="14">
        <v>519.0</v>
      </c>
      <c r="AK9" s="14">
        <v>741.0</v>
      </c>
      <c r="AL9" s="14">
        <v>800.0</v>
      </c>
      <c r="AM9" s="14">
        <v>1.0</v>
      </c>
      <c r="AN9" s="15">
        <v>1542.0</v>
      </c>
      <c r="AO9" s="24"/>
      <c r="AP9" s="24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>
      <c r="A10" s="25" t="s">
        <v>21</v>
      </c>
      <c r="B10" s="24">
        <v>0.0</v>
      </c>
      <c r="C10" s="24">
        <v>0.0</v>
      </c>
      <c r="D10" s="24">
        <v>0.0</v>
      </c>
      <c r="E10" s="14">
        <v>0.0</v>
      </c>
      <c r="F10" s="24">
        <v>91.0</v>
      </c>
      <c r="G10" s="24">
        <v>64.0</v>
      </c>
      <c r="H10" s="24">
        <v>0.0</v>
      </c>
      <c r="I10" s="14">
        <v>155.0</v>
      </c>
      <c r="J10" s="24">
        <v>94.0</v>
      </c>
      <c r="K10" s="24">
        <v>103.0</v>
      </c>
      <c r="L10" s="24">
        <v>0.0</v>
      </c>
      <c r="M10" s="14">
        <v>197.0</v>
      </c>
      <c r="N10" s="14">
        <v>0.0</v>
      </c>
      <c r="O10" s="14">
        <v>0.0</v>
      </c>
      <c r="P10" s="14">
        <v>0.0</v>
      </c>
      <c r="Q10" s="29">
        <v>73.0</v>
      </c>
      <c r="R10" s="14">
        <v>118.0</v>
      </c>
      <c r="S10" s="14">
        <v>0.0</v>
      </c>
      <c r="T10" s="14">
        <v>191.0</v>
      </c>
      <c r="U10" s="14">
        <v>187.0</v>
      </c>
      <c r="V10" s="14">
        <v>94.0</v>
      </c>
      <c r="W10" s="14">
        <v>0.0</v>
      </c>
      <c r="X10" s="14">
        <v>281.0</v>
      </c>
      <c r="Y10" s="14">
        <v>15.0</v>
      </c>
      <c r="Z10" s="14">
        <v>15.0</v>
      </c>
      <c r="AA10" s="14">
        <v>1.0</v>
      </c>
      <c r="AB10" s="14">
        <v>31.0</v>
      </c>
      <c r="AC10" s="14">
        <v>16.0</v>
      </c>
      <c r="AD10" s="14">
        <v>21.0</v>
      </c>
      <c r="AE10" s="14">
        <v>0.0</v>
      </c>
      <c r="AF10" s="14">
        <v>37.0</v>
      </c>
      <c r="AG10" s="14">
        <v>155.0</v>
      </c>
      <c r="AH10" s="14">
        <v>132.0</v>
      </c>
      <c r="AI10" s="14">
        <v>0.0</v>
      </c>
      <c r="AJ10" s="14">
        <v>287.0</v>
      </c>
      <c r="AK10" s="14">
        <v>631.0</v>
      </c>
      <c r="AL10" s="14">
        <v>547.0</v>
      </c>
      <c r="AM10" s="14">
        <v>1.0</v>
      </c>
      <c r="AN10" s="15">
        <v>1179.0</v>
      </c>
      <c r="AO10" s="24"/>
      <c r="AP10" s="24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>
      <c r="A11" s="25" t="s">
        <v>22</v>
      </c>
      <c r="B11" s="24">
        <v>2.0</v>
      </c>
      <c r="C11" s="24">
        <v>3.0</v>
      </c>
      <c r="D11" s="24">
        <v>0.0</v>
      </c>
      <c r="E11" s="14">
        <v>5.0</v>
      </c>
      <c r="F11" s="24">
        <v>139.0</v>
      </c>
      <c r="G11" s="24">
        <v>148.0</v>
      </c>
      <c r="H11" s="24">
        <v>1.0</v>
      </c>
      <c r="I11" s="14">
        <v>288.0</v>
      </c>
      <c r="J11" s="24">
        <v>116.0</v>
      </c>
      <c r="K11" s="24">
        <v>199.0</v>
      </c>
      <c r="L11" s="24">
        <v>0.0</v>
      </c>
      <c r="M11" s="14">
        <v>315.0</v>
      </c>
      <c r="N11" s="14">
        <v>1.0</v>
      </c>
      <c r="O11" s="14">
        <v>0.0</v>
      </c>
      <c r="P11" s="14">
        <v>1.0</v>
      </c>
      <c r="Q11" s="29">
        <v>112.0</v>
      </c>
      <c r="R11" s="14">
        <v>203.0</v>
      </c>
      <c r="S11" s="14">
        <v>0.0</v>
      </c>
      <c r="T11" s="14">
        <v>315.0</v>
      </c>
      <c r="U11" s="14">
        <v>215.0</v>
      </c>
      <c r="V11" s="14">
        <v>134.0</v>
      </c>
      <c r="W11" s="14">
        <v>0.0</v>
      </c>
      <c r="X11" s="14">
        <v>349.0</v>
      </c>
      <c r="Y11" s="14">
        <v>40.0</v>
      </c>
      <c r="Z11" s="14">
        <v>40.0</v>
      </c>
      <c r="AA11" s="14">
        <v>3.0</v>
      </c>
      <c r="AB11" s="14">
        <v>83.0</v>
      </c>
      <c r="AC11" s="14">
        <v>31.0</v>
      </c>
      <c r="AD11" s="14">
        <v>44.0</v>
      </c>
      <c r="AE11" s="14">
        <v>0.0</v>
      </c>
      <c r="AF11" s="14">
        <v>75.0</v>
      </c>
      <c r="AG11" s="14">
        <v>339.0</v>
      </c>
      <c r="AH11" s="14">
        <v>399.0</v>
      </c>
      <c r="AI11" s="14">
        <v>0.0</v>
      </c>
      <c r="AJ11" s="14">
        <v>738.0</v>
      </c>
      <c r="AK11" s="14">
        <v>995.0</v>
      </c>
      <c r="AL11" s="15">
        <v>1170.0</v>
      </c>
      <c r="AM11" s="14">
        <v>4.0</v>
      </c>
      <c r="AN11" s="15">
        <v>2169.0</v>
      </c>
      <c r="AO11" s="24"/>
      <c r="AP11" s="24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>
      <c r="A12" s="25" t="s">
        <v>23</v>
      </c>
      <c r="B12" s="24">
        <v>3.0</v>
      </c>
      <c r="C12" s="24">
        <v>2.0</v>
      </c>
      <c r="D12" s="24">
        <v>0.0</v>
      </c>
      <c r="E12" s="14">
        <v>5.0</v>
      </c>
      <c r="F12" s="24">
        <v>148.0</v>
      </c>
      <c r="G12" s="24">
        <v>165.0</v>
      </c>
      <c r="H12" s="24">
        <v>1.0</v>
      </c>
      <c r="I12" s="14">
        <v>314.0</v>
      </c>
      <c r="J12" s="24">
        <v>133.0</v>
      </c>
      <c r="K12" s="24">
        <v>214.0</v>
      </c>
      <c r="L12" s="24">
        <v>0.0</v>
      </c>
      <c r="M12" s="14">
        <v>347.0</v>
      </c>
      <c r="N12" s="14">
        <v>0.0</v>
      </c>
      <c r="O12" s="14">
        <v>0.0</v>
      </c>
      <c r="P12" s="14">
        <v>0.0</v>
      </c>
      <c r="Q12" s="29">
        <v>113.0</v>
      </c>
      <c r="R12" s="14">
        <v>202.0</v>
      </c>
      <c r="S12" s="14">
        <v>0.0</v>
      </c>
      <c r="T12" s="14">
        <v>315.0</v>
      </c>
      <c r="U12" s="14">
        <v>172.0</v>
      </c>
      <c r="V12" s="14">
        <v>121.0</v>
      </c>
      <c r="W12" s="14">
        <v>2.0</v>
      </c>
      <c r="X12" s="14">
        <v>295.0</v>
      </c>
      <c r="Y12" s="14">
        <v>70.0</v>
      </c>
      <c r="Z12" s="14">
        <v>69.0</v>
      </c>
      <c r="AA12" s="14">
        <v>4.0</v>
      </c>
      <c r="AB12" s="14">
        <v>143.0</v>
      </c>
      <c r="AC12" s="14">
        <v>22.0</v>
      </c>
      <c r="AD12" s="14">
        <v>36.0</v>
      </c>
      <c r="AE12" s="14">
        <v>0.0</v>
      </c>
      <c r="AF12" s="14">
        <v>58.0</v>
      </c>
      <c r="AG12" s="14">
        <v>367.0</v>
      </c>
      <c r="AH12" s="14">
        <v>430.0</v>
      </c>
      <c r="AI12" s="14">
        <v>1.0</v>
      </c>
      <c r="AJ12" s="14">
        <v>798.0</v>
      </c>
      <c r="AK12" s="15">
        <v>1028.0</v>
      </c>
      <c r="AL12" s="15">
        <v>1239.0</v>
      </c>
      <c r="AM12" s="14">
        <v>8.0</v>
      </c>
      <c r="AN12" s="15">
        <v>2275.0</v>
      </c>
      <c r="AO12" s="24"/>
      <c r="AP12" s="24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>
      <c r="A13" s="25" t="s">
        <v>24</v>
      </c>
      <c r="B13" s="24">
        <v>2.0</v>
      </c>
      <c r="C13" s="24">
        <v>2.0</v>
      </c>
      <c r="D13" s="24">
        <v>0.0</v>
      </c>
      <c r="E13" s="14">
        <v>4.0</v>
      </c>
      <c r="F13" s="24">
        <v>110.0</v>
      </c>
      <c r="G13" s="24">
        <v>150.0</v>
      </c>
      <c r="H13" s="24">
        <v>0.0</v>
      </c>
      <c r="I13" s="14">
        <v>260.0</v>
      </c>
      <c r="J13" s="24">
        <v>92.0</v>
      </c>
      <c r="K13" s="24">
        <v>189.0</v>
      </c>
      <c r="L13" s="24">
        <v>1.0</v>
      </c>
      <c r="M13" s="14">
        <v>282.0</v>
      </c>
      <c r="N13" s="14">
        <v>0.0</v>
      </c>
      <c r="O13" s="14">
        <v>0.0</v>
      </c>
      <c r="P13" s="14">
        <v>0.0</v>
      </c>
      <c r="Q13" s="29">
        <v>97.0</v>
      </c>
      <c r="R13" s="14">
        <v>152.0</v>
      </c>
      <c r="S13" s="14">
        <v>0.0</v>
      </c>
      <c r="T13" s="14">
        <v>249.0</v>
      </c>
      <c r="U13" s="14">
        <v>119.0</v>
      </c>
      <c r="V13" s="14">
        <v>91.0</v>
      </c>
      <c r="W13" s="14">
        <v>1.0</v>
      </c>
      <c r="X13" s="14">
        <v>211.0</v>
      </c>
      <c r="Y13" s="14">
        <v>71.0</v>
      </c>
      <c r="Z13" s="14">
        <v>67.0</v>
      </c>
      <c r="AA13" s="14">
        <v>0.0</v>
      </c>
      <c r="AB13" s="14">
        <v>138.0</v>
      </c>
      <c r="AC13" s="14">
        <v>18.0</v>
      </c>
      <c r="AD13" s="14">
        <v>24.0</v>
      </c>
      <c r="AE13" s="14">
        <v>0.0</v>
      </c>
      <c r="AF13" s="14">
        <v>42.0</v>
      </c>
      <c r="AG13" s="14">
        <v>367.0</v>
      </c>
      <c r="AH13" s="14">
        <v>407.0</v>
      </c>
      <c r="AI13" s="14">
        <v>1.0</v>
      </c>
      <c r="AJ13" s="14">
        <v>775.0</v>
      </c>
      <c r="AK13" s="14">
        <v>876.0</v>
      </c>
      <c r="AL13" s="15">
        <v>1082.0</v>
      </c>
      <c r="AM13" s="14">
        <v>3.0</v>
      </c>
      <c r="AN13" s="15">
        <v>1961.0</v>
      </c>
      <c r="AO13" s="24"/>
      <c r="AP13" s="24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>
      <c r="A14" s="25" t="s">
        <v>43</v>
      </c>
      <c r="B14" s="24">
        <v>0.0</v>
      </c>
      <c r="C14" s="24">
        <v>0.0</v>
      </c>
      <c r="D14" s="24">
        <v>0.0</v>
      </c>
      <c r="E14" s="14">
        <v>0.0</v>
      </c>
      <c r="F14" s="24">
        <v>2.0</v>
      </c>
      <c r="G14" s="24">
        <v>0.0</v>
      </c>
      <c r="H14" s="24">
        <v>0.0</v>
      </c>
      <c r="I14" s="14">
        <v>2.0</v>
      </c>
      <c r="J14" s="24">
        <v>0.0</v>
      </c>
      <c r="K14" s="24">
        <v>0.0</v>
      </c>
      <c r="L14" s="24">
        <v>0.0</v>
      </c>
      <c r="M14" s="14">
        <v>0.0</v>
      </c>
      <c r="N14" s="14">
        <v>0.0</v>
      </c>
      <c r="O14" s="14">
        <v>0.0</v>
      </c>
      <c r="P14" s="14">
        <v>0.0</v>
      </c>
      <c r="Q14" s="29">
        <v>2.0</v>
      </c>
      <c r="R14" s="14">
        <v>2.0</v>
      </c>
      <c r="S14" s="14">
        <v>0.0</v>
      </c>
      <c r="T14" s="14">
        <v>4.0</v>
      </c>
      <c r="U14" s="14">
        <v>0.0</v>
      </c>
      <c r="V14" s="14">
        <v>0.0</v>
      </c>
      <c r="W14" s="14">
        <v>0.0</v>
      </c>
      <c r="X14" s="14">
        <v>0.0</v>
      </c>
      <c r="Y14" s="14">
        <v>0.0</v>
      </c>
      <c r="Z14" s="14">
        <v>0.0</v>
      </c>
      <c r="AA14" s="14">
        <v>0.0</v>
      </c>
      <c r="AB14" s="14">
        <v>0.0</v>
      </c>
      <c r="AC14" s="14">
        <v>0.0</v>
      </c>
      <c r="AD14" s="14">
        <v>0.0</v>
      </c>
      <c r="AE14" s="14">
        <v>0.0</v>
      </c>
      <c r="AF14" s="14">
        <v>0.0</v>
      </c>
      <c r="AG14" s="14">
        <v>5.0</v>
      </c>
      <c r="AH14" s="14">
        <v>1.0</v>
      </c>
      <c r="AI14" s="14">
        <v>0.0</v>
      </c>
      <c r="AJ14" s="14">
        <v>6.0</v>
      </c>
      <c r="AK14" s="14">
        <v>9.0</v>
      </c>
      <c r="AL14" s="14">
        <v>3.0</v>
      </c>
      <c r="AM14" s="14">
        <v>0.0</v>
      </c>
      <c r="AN14" s="14">
        <v>12.0</v>
      </c>
      <c r="AO14" s="24"/>
      <c r="AP14" s="24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>
      <c r="A15" s="25" t="s">
        <v>33</v>
      </c>
      <c r="B15" s="24">
        <v>0.0</v>
      </c>
      <c r="C15" s="24">
        <v>0.0</v>
      </c>
      <c r="D15" s="24">
        <v>0.0</v>
      </c>
      <c r="E15" s="14">
        <v>0.0</v>
      </c>
      <c r="F15" s="14">
        <v>0.0</v>
      </c>
      <c r="G15" s="14">
        <v>0.0</v>
      </c>
      <c r="H15" s="24">
        <v>0.0</v>
      </c>
      <c r="I15" s="14">
        <v>0.0</v>
      </c>
      <c r="J15" s="24">
        <v>0.0</v>
      </c>
      <c r="K15" s="24">
        <v>0.0</v>
      </c>
      <c r="L15" s="24">
        <v>0.0</v>
      </c>
      <c r="M15" s="14">
        <v>0.0</v>
      </c>
      <c r="N15" s="14">
        <v>0.0</v>
      </c>
      <c r="O15" s="14">
        <v>0.0</v>
      </c>
      <c r="P15" s="14">
        <v>0.0</v>
      </c>
      <c r="Q15" s="29">
        <v>0.0</v>
      </c>
      <c r="R15" s="14">
        <v>0.0</v>
      </c>
      <c r="S15" s="14">
        <v>0.0</v>
      </c>
      <c r="T15" s="14">
        <v>0.0</v>
      </c>
      <c r="U15" s="14">
        <v>0.0</v>
      </c>
      <c r="V15" s="14">
        <v>0.0</v>
      </c>
      <c r="W15" s="14">
        <v>0.0</v>
      </c>
      <c r="X15" s="14">
        <v>0.0</v>
      </c>
      <c r="Y15" s="14">
        <v>0.0</v>
      </c>
      <c r="Z15" s="14">
        <v>0.0</v>
      </c>
      <c r="AA15" s="14">
        <v>0.0</v>
      </c>
      <c r="AB15" s="14">
        <v>0.0</v>
      </c>
      <c r="AC15" s="14">
        <v>0.0</v>
      </c>
      <c r="AD15" s="14">
        <v>0.0</v>
      </c>
      <c r="AE15" s="14">
        <v>0.0</v>
      </c>
      <c r="AF15" s="14">
        <v>0.0</v>
      </c>
      <c r="AG15" s="14">
        <v>1.0</v>
      </c>
      <c r="AH15" s="14">
        <v>0.0</v>
      </c>
      <c r="AI15" s="14">
        <v>0.0</v>
      </c>
      <c r="AJ15" s="14">
        <v>1.0</v>
      </c>
      <c r="AK15" s="14">
        <v>1.0</v>
      </c>
      <c r="AL15" s="14">
        <v>0.0</v>
      </c>
      <c r="AM15" s="14">
        <v>0.0</v>
      </c>
      <c r="AN15" s="14">
        <v>1.0</v>
      </c>
      <c r="AO15" s="24"/>
      <c r="AP15" s="24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>
      <c r="A16" s="26" t="s">
        <v>26</v>
      </c>
      <c r="B16" s="18">
        <v>0.0</v>
      </c>
      <c r="C16" s="18">
        <v>0.0</v>
      </c>
      <c r="D16" s="82">
        <v>0.0</v>
      </c>
      <c r="E16" s="18">
        <v>0.0</v>
      </c>
      <c r="F16" s="18">
        <v>8.0</v>
      </c>
      <c r="G16" s="18">
        <v>6.0</v>
      </c>
      <c r="H16" s="82">
        <v>0.0</v>
      </c>
      <c r="I16" s="18">
        <v>14.0</v>
      </c>
      <c r="J16" s="82">
        <v>9.0</v>
      </c>
      <c r="K16" s="82">
        <v>3.0</v>
      </c>
      <c r="L16" s="82">
        <v>0.0</v>
      </c>
      <c r="M16" s="18">
        <v>12.0</v>
      </c>
      <c r="N16" s="18">
        <v>0.0</v>
      </c>
      <c r="O16" s="18">
        <v>0.0</v>
      </c>
      <c r="P16" s="18">
        <v>0.0</v>
      </c>
      <c r="Q16" s="39">
        <v>10.0</v>
      </c>
      <c r="R16" s="18">
        <v>4.0</v>
      </c>
      <c r="S16" s="18">
        <v>0.0</v>
      </c>
      <c r="T16" s="18">
        <v>14.0</v>
      </c>
      <c r="U16" s="18">
        <v>13.0</v>
      </c>
      <c r="V16" s="18">
        <v>17.0</v>
      </c>
      <c r="W16" s="18">
        <v>0.0</v>
      </c>
      <c r="X16" s="18">
        <v>30.0</v>
      </c>
      <c r="Y16" s="18">
        <v>11.0</v>
      </c>
      <c r="Z16" s="18">
        <v>7.0</v>
      </c>
      <c r="AA16" s="18">
        <v>5.0</v>
      </c>
      <c r="AB16" s="18">
        <v>23.0</v>
      </c>
      <c r="AC16" s="18">
        <v>0.0</v>
      </c>
      <c r="AD16" s="18">
        <v>2.0</v>
      </c>
      <c r="AE16" s="18">
        <v>0.0</v>
      </c>
      <c r="AF16" s="18">
        <v>2.0</v>
      </c>
      <c r="AG16" s="18">
        <v>35.0</v>
      </c>
      <c r="AH16" s="18">
        <v>14.0</v>
      </c>
      <c r="AI16" s="18">
        <v>0.0</v>
      </c>
      <c r="AJ16" s="18">
        <v>49.0</v>
      </c>
      <c r="AK16" s="18">
        <v>86.0</v>
      </c>
      <c r="AL16" s="18">
        <v>53.0</v>
      </c>
      <c r="AM16" s="18">
        <v>5.0</v>
      </c>
      <c r="AN16" s="18">
        <v>144.0</v>
      </c>
      <c r="AO16" s="24"/>
      <c r="AP16" s="24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>
      <c r="A17" s="76" t="s">
        <v>27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>
      <c r="A18" s="83" t="s">
        <v>59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>
      <c r="A19" s="25" t="s">
        <v>28</v>
      </c>
      <c r="B19" s="14">
        <v>0.0</v>
      </c>
      <c r="C19" s="14">
        <v>0.0</v>
      </c>
      <c r="D19" s="14">
        <v>0.0</v>
      </c>
      <c r="E19" s="14">
        <v>0.0</v>
      </c>
      <c r="F19" s="14">
        <v>7.0</v>
      </c>
      <c r="G19" s="14">
        <v>15.0</v>
      </c>
      <c r="H19" s="14">
        <v>0.0</v>
      </c>
      <c r="I19" s="14">
        <v>22.0</v>
      </c>
      <c r="J19" s="14">
        <v>9.0</v>
      </c>
      <c r="K19" s="14">
        <v>43.0</v>
      </c>
      <c r="L19" s="14">
        <v>0.0</v>
      </c>
      <c r="M19" s="14">
        <v>52.0</v>
      </c>
      <c r="N19" s="14">
        <v>0.0</v>
      </c>
      <c r="O19" s="14">
        <v>0.0</v>
      </c>
      <c r="P19" s="14">
        <v>0.0</v>
      </c>
      <c r="Q19" s="29">
        <v>14.0</v>
      </c>
      <c r="R19" s="14">
        <v>31.0</v>
      </c>
      <c r="S19" s="14">
        <v>0.0</v>
      </c>
      <c r="T19" s="14">
        <v>45.0</v>
      </c>
      <c r="U19" s="14">
        <v>81.0</v>
      </c>
      <c r="V19" s="14">
        <v>81.0</v>
      </c>
      <c r="W19" s="14">
        <v>0.0</v>
      </c>
      <c r="X19" s="14">
        <v>162.0</v>
      </c>
      <c r="Y19" s="14">
        <v>5.0</v>
      </c>
      <c r="Z19" s="14">
        <v>24.0</v>
      </c>
      <c r="AA19" s="14">
        <v>0.0</v>
      </c>
      <c r="AB19" s="14">
        <v>29.0</v>
      </c>
      <c r="AC19" s="14">
        <v>6.0</v>
      </c>
      <c r="AD19" s="14">
        <v>16.0</v>
      </c>
      <c r="AE19" s="14">
        <v>0.0</v>
      </c>
      <c r="AF19" s="14">
        <v>22.0</v>
      </c>
      <c r="AG19" s="14">
        <v>74.0</v>
      </c>
      <c r="AH19" s="14">
        <v>188.0</v>
      </c>
      <c r="AI19" s="14">
        <v>0.0</v>
      </c>
      <c r="AJ19" s="14">
        <v>262.0</v>
      </c>
      <c r="AK19" s="14">
        <v>196.0</v>
      </c>
      <c r="AL19" s="14">
        <v>398.0</v>
      </c>
      <c r="AM19" s="14">
        <v>0.0</v>
      </c>
      <c r="AN19" s="14">
        <v>594.0</v>
      </c>
      <c r="AO19" s="24"/>
      <c r="AP19" s="24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>
      <c r="A20" s="25" t="s">
        <v>29</v>
      </c>
      <c r="B20" s="14">
        <v>0.0</v>
      </c>
      <c r="C20" s="14">
        <v>0.0</v>
      </c>
      <c r="D20" s="14">
        <v>0.0</v>
      </c>
      <c r="E20" s="14">
        <v>0.0</v>
      </c>
      <c r="F20" s="14">
        <v>8.0</v>
      </c>
      <c r="G20" s="14">
        <v>25.0</v>
      </c>
      <c r="H20" s="14">
        <v>0.0</v>
      </c>
      <c r="I20" s="14">
        <v>33.0</v>
      </c>
      <c r="J20" s="14">
        <v>7.0</v>
      </c>
      <c r="K20" s="14">
        <v>34.0</v>
      </c>
      <c r="L20" s="14">
        <v>0.0</v>
      </c>
      <c r="M20" s="14">
        <v>41.0</v>
      </c>
      <c r="N20" s="14">
        <v>0.0</v>
      </c>
      <c r="O20" s="14">
        <v>0.0</v>
      </c>
      <c r="P20" s="14">
        <v>0.0</v>
      </c>
      <c r="Q20" s="29">
        <v>19.0</v>
      </c>
      <c r="R20" s="14">
        <v>31.0</v>
      </c>
      <c r="S20" s="14">
        <v>0.0</v>
      </c>
      <c r="T20" s="14">
        <v>50.0</v>
      </c>
      <c r="U20" s="14">
        <v>112.0</v>
      </c>
      <c r="V20" s="14">
        <v>133.0</v>
      </c>
      <c r="W20" s="14">
        <v>0.0</v>
      </c>
      <c r="X20" s="14">
        <v>245.0</v>
      </c>
      <c r="Y20" s="14">
        <v>13.0</v>
      </c>
      <c r="Z20" s="14">
        <v>13.0</v>
      </c>
      <c r="AA20" s="14">
        <v>0.0</v>
      </c>
      <c r="AB20" s="14">
        <v>26.0</v>
      </c>
      <c r="AC20" s="14">
        <v>4.0</v>
      </c>
      <c r="AD20" s="14">
        <v>14.0</v>
      </c>
      <c r="AE20" s="14">
        <v>0.0</v>
      </c>
      <c r="AF20" s="14">
        <v>18.0</v>
      </c>
      <c r="AG20" s="14">
        <v>119.0</v>
      </c>
      <c r="AH20" s="14">
        <v>248.0</v>
      </c>
      <c r="AI20" s="14">
        <v>0.0</v>
      </c>
      <c r="AJ20" s="14">
        <v>367.0</v>
      </c>
      <c r="AK20" s="14">
        <v>282.0</v>
      </c>
      <c r="AL20" s="14">
        <v>498.0</v>
      </c>
      <c r="AM20" s="14">
        <v>0.0</v>
      </c>
      <c r="AN20" s="14">
        <v>780.0</v>
      </c>
      <c r="AO20" s="24"/>
      <c r="AP20" s="24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ht="15.75" customHeight="1">
      <c r="A21" s="25" t="s">
        <v>30</v>
      </c>
      <c r="B21" s="14">
        <v>0.0</v>
      </c>
      <c r="C21" s="14">
        <v>0.0</v>
      </c>
      <c r="D21" s="14">
        <v>0.0</v>
      </c>
      <c r="E21" s="14">
        <v>0.0</v>
      </c>
      <c r="F21" s="14">
        <v>0.0</v>
      </c>
      <c r="G21" s="14">
        <v>0.0</v>
      </c>
      <c r="H21" s="14">
        <v>0.0</v>
      </c>
      <c r="I21" s="14">
        <v>0.0</v>
      </c>
      <c r="J21" s="14">
        <v>1.0</v>
      </c>
      <c r="K21" s="14">
        <v>3.0</v>
      </c>
      <c r="L21" s="14">
        <v>0.0</v>
      </c>
      <c r="M21" s="14">
        <v>4.0</v>
      </c>
      <c r="N21" s="14">
        <v>0.0</v>
      </c>
      <c r="O21" s="14">
        <v>0.0</v>
      </c>
      <c r="P21" s="14">
        <v>0.0</v>
      </c>
      <c r="Q21" s="29">
        <v>1.0</v>
      </c>
      <c r="R21" s="14">
        <v>2.0</v>
      </c>
      <c r="S21" s="14">
        <v>0.0</v>
      </c>
      <c r="T21" s="14">
        <v>3.0</v>
      </c>
      <c r="U21" s="14">
        <v>7.0</v>
      </c>
      <c r="V21" s="14">
        <v>14.0</v>
      </c>
      <c r="W21" s="14">
        <v>0.0</v>
      </c>
      <c r="X21" s="14">
        <v>21.0</v>
      </c>
      <c r="Y21" s="14">
        <v>1.0</v>
      </c>
      <c r="Z21" s="14">
        <v>3.0</v>
      </c>
      <c r="AA21" s="14">
        <v>0.0</v>
      </c>
      <c r="AB21" s="14">
        <v>4.0</v>
      </c>
      <c r="AC21" s="14">
        <v>0.0</v>
      </c>
      <c r="AD21" s="14">
        <v>0.0</v>
      </c>
      <c r="AE21" s="14">
        <v>0.0</v>
      </c>
      <c r="AF21" s="14">
        <v>0.0</v>
      </c>
      <c r="AG21" s="14">
        <v>13.0</v>
      </c>
      <c r="AH21" s="14">
        <v>16.0</v>
      </c>
      <c r="AI21" s="14">
        <v>0.0</v>
      </c>
      <c r="AJ21" s="14">
        <v>29.0</v>
      </c>
      <c r="AK21" s="14">
        <v>23.0</v>
      </c>
      <c r="AL21" s="14">
        <v>38.0</v>
      </c>
      <c r="AM21" s="14">
        <v>0.0</v>
      </c>
      <c r="AN21" s="14">
        <v>61.0</v>
      </c>
      <c r="AO21" s="24"/>
      <c r="AP21" s="24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ht="15.75" customHeight="1">
      <c r="A22" s="52" t="s">
        <v>60</v>
      </c>
      <c r="B22" s="21">
        <v>8.0</v>
      </c>
      <c r="C22" s="21">
        <v>10.0</v>
      </c>
      <c r="D22" s="21">
        <v>0.0</v>
      </c>
      <c r="E22" s="21">
        <v>18.0</v>
      </c>
      <c r="F22" s="21">
        <v>651.0</v>
      </c>
      <c r="G22" s="21">
        <v>688.0</v>
      </c>
      <c r="H22" s="21">
        <v>2.0</v>
      </c>
      <c r="I22" s="22">
        <v>1341.0</v>
      </c>
      <c r="J22" s="21">
        <v>540.0</v>
      </c>
      <c r="K22" s="21">
        <v>923.0</v>
      </c>
      <c r="L22" s="21">
        <v>1.0</v>
      </c>
      <c r="M22" s="22">
        <v>1464.0</v>
      </c>
      <c r="N22" s="21">
        <v>1.0</v>
      </c>
      <c r="O22" s="21">
        <v>1.0</v>
      </c>
      <c r="P22" s="21">
        <v>2.0</v>
      </c>
      <c r="Q22" s="21">
        <v>560.0</v>
      </c>
      <c r="R22" s="21">
        <v>899.0</v>
      </c>
      <c r="S22" s="21">
        <v>0.0</v>
      </c>
      <c r="T22" s="22">
        <v>1459.0</v>
      </c>
      <c r="U22" s="22">
        <v>1025.0</v>
      </c>
      <c r="V22" s="21">
        <v>756.0</v>
      </c>
      <c r="W22" s="21">
        <v>3.0</v>
      </c>
      <c r="X22" s="22">
        <v>1784.0</v>
      </c>
      <c r="Y22" s="21">
        <v>250.0</v>
      </c>
      <c r="Z22" s="21">
        <v>251.0</v>
      </c>
      <c r="AA22" s="21">
        <v>14.0</v>
      </c>
      <c r="AB22" s="21">
        <v>515.0</v>
      </c>
      <c r="AC22" s="21">
        <v>116.0</v>
      </c>
      <c r="AD22" s="21">
        <v>188.0</v>
      </c>
      <c r="AE22" s="21">
        <v>0.0</v>
      </c>
      <c r="AF22" s="21">
        <v>304.0</v>
      </c>
      <c r="AG22" s="22">
        <v>1717.0</v>
      </c>
      <c r="AH22" s="22">
        <v>2112.0</v>
      </c>
      <c r="AI22" s="21">
        <v>2.0</v>
      </c>
      <c r="AJ22" s="22">
        <v>3831.0</v>
      </c>
      <c r="AK22" s="22">
        <v>4868.0</v>
      </c>
      <c r="AL22" s="22">
        <v>5828.0</v>
      </c>
      <c r="AM22" s="21">
        <v>22.0</v>
      </c>
      <c r="AN22" s="22">
        <v>10718.0</v>
      </c>
      <c r="AO22" s="64"/>
      <c r="AP22" s="6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ht="15.75" customHeight="1">
      <c r="A23" s="83" t="s">
        <v>61</v>
      </c>
      <c r="B23" s="14"/>
      <c r="C23" s="14"/>
      <c r="D23" s="14"/>
      <c r="E23" s="1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ht="15.75" customHeight="1">
      <c r="A24" s="76" t="s">
        <v>19</v>
      </c>
      <c r="B24" s="14"/>
      <c r="C24" s="14"/>
      <c r="D24" s="14"/>
      <c r="E24" s="1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ht="15.75" customHeight="1">
      <c r="A25" s="80" t="s">
        <v>59</v>
      </c>
      <c r="B25" s="14"/>
      <c r="C25" s="14"/>
      <c r="D25" s="14"/>
      <c r="E25" s="1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ht="15.75" customHeight="1">
      <c r="A26" s="12" t="s">
        <v>20</v>
      </c>
      <c r="B26" s="24">
        <v>0.0</v>
      </c>
      <c r="C26" s="24">
        <v>0.0</v>
      </c>
      <c r="D26" s="24">
        <v>0.0</v>
      </c>
      <c r="E26" s="24">
        <v>0.0</v>
      </c>
      <c r="F26" s="24">
        <v>3.0</v>
      </c>
      <c r="G26" s="24">
        <v>2.0</v>
      </c>
      <c r="H26" s="24">
        <v>0.0</v>
      </c>
      <c r="I26" s="24">
        <v>5.0</v>
      </c>
      <c r="J26" s="24">
        <v>2.0</v>
      </c>
      <c r="K26" s="24">
        <v>1.0</v>
      </c>
      <c r="L26" s="24">
        <v>0.0</v>
      </c>
      <c r="M26" s="24">
        <v>3.0</v>
      </c>
      <c r="N26" s="24">
        <v>0.0</v>
      </c>
      <c r="O26" s="24">
        <v>0.0</v>
      </c>
      <c r="P26" s="24">
        <v>0.0</v>
      </c>
      <c r="Q26" s="29">
        <v>5.0</v>
      </c>
      <c r="R26" s="24">
        <v>5.0</v>
      </c>
      <c r="S26" s="24">
        <v>0.0</v>
      </c>
      <c r="T26" s="24">
        <v>10.0</v>
      </c>
      <c r="U26" s="24">
        <v>46.0</v>
      </c>
      <c r="V26" s="24">
        <v>25.0</v>
      </c>
      <c r="W26" s="24">
        <v>1.0</v>
      </c>
      <c r="X26" s="24">
        <v>72.0</v>
      </c>
      <c r="Y26" s="24">
        <v>1.0</v>
      </c>
      <c r="Z26" s="24">
        <v>0.0</v>
      </c>
      <c r="AA26" s="24">
        <v>0.0</v>
      </c>
      <c r="AB26" s="24">
        <v>1.0</v>
      </c>
      <c r="AC26" s="24">
        <v>2.0</v>
      </c>
      <c r="AD26" s="24">
        <v>0.0</v>
      </c>
      <c r="AE26" s="24">
        <v>0.0</v>
      </c>
      <c r="AF26" s="24">
        <v>2.0</v>
      </c>
      <c r="AG26" s="24">
        <v>9.0</v>
      </c>
      <c r="AH26" s="24">
        <v>6.0</v>
      </c>
      <c r="AI26" s="24">
        <v>0.0</v>
      </c>
      <c r="AJ26" s="24">
        <v>15.0</v>
      </c>
      <c r="AK26" s="24">
        <v>68.0</v>
      </c>
      <c r="AL26" s="24">
        <v>39.0</v>
      </c>
      <c r="AM26" s="24">
        <v>1.0</v>
      </c>
      <c r="AN26" s="24">
        <v>108.0</v>
      </c>
      <c r="AO26" s="24"/>
      <c r="AP26" s="24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ht="15.75" customHeight="1">
      <c r="A27" s="25" t="s">
        <v>21</v>
      </c>
      <c r="B27" s="14">
        <v>0.0</v>
      </c>
      <c r="C27" s="14">
        <v>0.0</v>
      </c>
      <c r="D27" s="24">
        <v>0.0</v>
      </c>
      <c r="E27" s="14">
        <v>0.0</v>
      </c>
      <c r="F27" s="14">
        <v>15.0</v>
      </c>
      <c r="G27" s="14">
        <v>9.0</v>
      </c>
      <c r="H27" s="24">
        <v>0.0</v>
      </c>
      <c r="I27" s="14">
        <v>24.0</v>
      </c>
      <c r="J27" s="14">
        <v>18.0</v>
      </c>
      <c r="K27" s="14">
        <v>34.0</v>
      </c>
      <c r="L27" s="24">
        <v>0.0</v>
      </c>
      <c r="M27" s="14">
        <v>52.0</v>
      </c>
      <c r="N27" s="24">
        <v>0.0</v>
      </c>
      <c r="O27" s="24">
        <v>0.0</v>
      </c>
      <c r="P27" s="14">
        <v>0.0</v>
      </c>
      <c r="Q27" s="29">
        <v>17.0</v>
      </c>
      <c r="R27" s="14">
        <v>31.0</v>
      </c>
      <c r="S27" s="24">
        <v>0.0</v>
      </c>
      <c r="T27" s="24">
        <v>48.0</v>
      </c>
      <c r="U27" s="14">
        <v>29.0</v>
      </c>
      <c r="V27" s="14">
        <v>7.0</v>
      </c>
      <c r="W27" s="24">
        <v>0.0</v>
      </c>
      <c r="X27" s="14">
        <v>36.0</v>
      </c>
      <c r="Y27" s="14">
        <v>6.0</v>
      </c>
      <c r="Z27" s="14">
        <v>4.0</v>
      </c>
      <c r="AA27" s="24">
        <v>0.0</v>
      </c>
      <c r="AB27" s="14">
        <v>10.0</v>
      </c>
      <c r="AC27" s="14">
        <v>2.0</v>
      </c>
      <c r="AD27" s="14">
        <v>7.0</v>
      </c>
      <c r="AE27" s="24">
        <v>0.0</v>
      </c>
      <c r="AF27" s="24">
        <v>9.0</v>
      </c>
      <c r="AG27" s="14">
        <v>43.0</v>
      </c>
      <c r="AH27" s="14">
        <v>23.0</v>
      </c>
      <c r="AI27" s="14">
        <v>0.0</v>
      </c>
      <c r="AJ27" s="14">
        <v>66.0</v>
      </c>
      <c r="AK27" s="24">
        <v>130.0</v>
      </c>
      <c r="AL27" s="24">
        <v>115.0</v>
      </c>
      <c r="AM27" s="24">
        <v>0.0</v>
      </c>
      <c r="AN27" s="14">
        <v>245.0</v>
      </c>
      <c r="AO27" s="24"/>
      <c r="AP27" s="24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ht="15.75" customHeight="1">
      <c r="A28" s="25" t="s">
        <v>22</v>
      </c>
      <c r="B28" s="14">
        <v>0.0</v>
      </c>
      <c r="C28" s="14">
        <v>1.0</v>
      </c>
      <c r="D28" s="24">
        <v>0.0</v>
      </c>
      <c r="E28" s="14">
        <v>1.0</v>
      </c>
      <c r="F28" s="14">
        <v>23.0</v>
      </c>
      <c r="G28" s="14">
        <v>24.0</v>
      </c>
      <c r="H28" s="24">
        <v>0.0</v>
      </c>
      <c r="I28" s="14">
        <v>47.0</v>
      </c>
      <c r="J28" s="14">
        <v>53.0</v>
      </c>
      <c r="K28" s="14">
        <v>58.0</v>
      </c>
      <c r="L28" s="24">
        <v>0.0</v>
      </c>
      <c r="M28" s="14">
        <v>111.0</v>
      </c>
      <c r="N28" s="24">
        <v>0.0</v>
      </c>
      <c r="O28" s="24">
        <v>0.0</v>
      </c>
      <c r="P28" s="14">
        <v>0.0</v>
      </c>
      <c r="Q28" s="29">
        <v>33.0</v>
      </c>
      <c r="R28" s="14">
        <v>48.0</v>
      </c>
      <c r="S28" s="24">
        <v>0.0</v>
      </c>
      <c r="T28" s="24">
        <v>81.0</v>
      </c>
      <c r="U28" s="14">
        <v>7.0</v>
      </c>
      <c r="V28" s="14">
        <v>7.0</v>
      </c>
      <c r="W28" s="24">
        <v>0.0</v>
      </c>
      <c r="X28" s="14">
        <v>14.0</v>
      </c>
      <c r="Y28" s="14">
        <v>14.0</v>
      </c>
      <c r="Z28" s="14">
        <v>25.0</v>
      </c>
      <c r="AA28" s="24">
        <v>0.0</v>
      </c>
      <c r="AB28" s="14">
        <v>39.0</v>
      </c>
      <c r="AC28" s="14">
        <v>7.0</v>
      </c>
      <c r="AD28" s="14">
        <v>9.0</v>
      </c>
      <c r="AE28" s="24">
        <v>0.0</v>
      </c>
      <c r="AF28" s="24">
        <v>16.0</v>
      </c>
      <c r="AG28" s="14">
        <v>69.0</v>
      </c>
      <c r="AH28" s="14">
        <v>82.0</v>
      </c>
      <c r="AI28" s="14">
        <v>1.0</v>
      </c>
      <c r="AJ28" s="14">
        <v>152.0</v>
      </c>
      <c r="AK28" s="24">
        <v>206.0</v>
      </c>
      <c r="AL28" s="24">
        <v>254.0</v>
      </c>
      <c r="AM28" s="24">
        <v>1.0</v>
      </c>
      <c r="AN28" s="14">
        <v>461.0</v>
      </c>
      <c r="AO28" s="24"/>
      <c r="AP28" s="24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ht="15.75" customHeight="1">
      <c r="A29" s="25" t="s">
        <v>23</v>
      </c>
      <c r="B29" s="14">
        <v>0.0</v>
      </c>
      <c r="C29" s="14">
        <v>0.0</v>
      </c>
      <c r="D29" s="24">
        <v>0.0</v>
      </c>
      <c r="E29" s="14">
        <v>0.0</v>
      </c>
      <c r="F29" s="14">
        <v>45.0</v>
      </c>
      <c r="G29" s="14">
        <v>27.0</v>
      </c>
      <c r="H29" s="24">
        <v>0.0</v>
      </c>
      <c r="I29" s="14">
        <v>72.0</v>
      </c>
      <c r="J29" s="14">
        <v>66.0</v>
      </c>
      <c r="K29" s="14">
        <v>107.0</v>
      </c>
      <c r="L29" s="24">
        <v>0.0</v>
      </c>
      <c r="M29" s="14">
        <v>173.0</v>
      </c>
      <c r="N29" s="24">
        <v>0.0</v>
      </c>
      <c r="O29" s="24">
        <v>0.0</v>
      </c>
      <c r="P29" s="14">
        <v>0.0</v>
      </c>
      <c r="Q29" s="29">
        <v>43.0</v>
      </c>
      <c r="R29" s="14">
        <v>78.0</v>
      </c>
      <c r="S29" s="24">
        <v>1.0</v>
      </c>
      <c r="T29" s="24">
        <v>122.0</v>
      </c>
      <c r="U29" s="14">
        <v>3.0</v>
      </c>
      <c r="V29" s="14">
        <v>5.0</v>
      </c>
      <c r="W29" s="24">
        <v>1.0</v>
      </c>
      <c r="X29" s="14">
        <v>9.0</v>
      </c>
      <c r="Y29" s="14">
        <v>45.0</v>
      </c>
      <c r="Z29" s="14">
        <v>40.0</v>
      </c>
      <c r="AA29" s="24">
        <v>2.0</v>
      </c>
      <c r="AB29" s="14">
        <v>87.0</v>
      </c>
      <c r="AC29" s="14">
        <v>8.0</v>
      </c>
      <c r="AD29" s="14">
        <v>13.0</v>
      </c>
      <c r="AE29" s="24">
        <v>0.0</v>
      </c>
      <c r="AF29" s="24">
        <v>21.0</v>
      </c>
      <c r="AG29" s="14">
        <v>120.0</v>
      </c>
      <c r="AH29" s="14">
        <v>138.0</v>
      </c>
      <c r="AI29" s="14">
        <v>0.0</v>
      </c>
      <c r="AJ29" s="14">
        <v>258.0</v>
      </c>
      <c r="AK29" s="24">
        <v>330.0</v>
      </c>
      <c r="AL29" s="24">
        <v>408.0</v>
      </c>
      <c r="AM29" s="24">
        <v>4.0</v>
      </c>
      <c r="AN29" s="14">
        <v>742.0</v>
      </c>
      <c r="AO29" s="24"/>
      <c r="AP29" s="24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ht="15.75" customHeight="1">
      <c r="A30" s="25" t="s">
        <v>24</v>
      </c>
      <c r="B30" s="14">
        <v>0.0</v>
      </c>
      <c r="C30" s="14">
        <v>7.0</v>
      </c>
      <c r="D30" s="24">
        <v>0.0</v>
      </c>
      <c r="E30" s="14">
        <v>7.0</v>
      </c>
      <c r="F30" s="14">
        <v>67.0</v>
      </c>
      <c r="G30" s="14">
        <v>72.0</v>
      </c>
      <c r="H30" s="24">
        <v>2.0</v>
      </c>
      <c r="I30" s="14">
        <v>141.0</v>
      </c>
      <c r="J30" s="14">
        <v>111.0</v>
      </c>
      <c r="K30" s="14">
        <v>190.0</v>
      </c>
      <c r="L30" s="24">
        <v>0.0</v>
      </c>
      <c r="M30" s="14">
        <v>301.0</v>
      </c>
      <c r="N30" s="24">
        <v>0.0</v>
      </c>
      <c r="O30" s="24">
        <v>0.0</v>
      </c>
      <c r="P30" s="14">
        <v>0.0</v>
      </c>
      <c r="Q30" s="29">
        <v>59.0</v>
      </c>
      <c r="R30" s="14">
        <v>96.0</v>
      </c>
      <c r="S30" s="24">
        <v>3.0</v>
      </c>
      <c r="T30" s="24">
        <v>158.0</v>
      </c>
      <c r="U30" s="14">
        <v>30.0</v>
      </c>
      <c r="V30" s="14">
        <v>16.0</v>
      </c>
      <c r="W30" s="24">
        <v>0.0</v>
      </c>
      <c r="X30" s="14">
        <v>46.0</v>
      </c>
      <c r="Y30" s="14">
        <v>42.0</v>
      </c>
      <c r="Z30" s="14">
        <v>79.0</v>
      </c>
      <c r="AA30" s="24">
        <v>0.0</v>
      </c>
      <c r="AB30" s="14">
        <v>121.0</v>
      </c>
      <c r="AC30" s="14">
        <v>17.0</v>
      </c>
      <c r="AD30" s="14">
        <v>23.0</v>
      </c>
      <c r="AE30" s="14">
        <v>1.0</v>
      </c>
      <c r="AF30" s="24">
        <v>41.0</v>
      </c>
      <c r="AG30" s="14">
        <v>250.0</v>
      </c>
      <c r="AH30" s="14">
        <v>369.0</v>
      </c>
      <c r="AI30" s="14">
        <v>0.0</v>
      </c>
      <c r="AJ30" s="14">
        <v>619.0</v>
      </c>
      <c r="AK30" s="24">
        <v>576.0</v>
      </c>
      <c r="AL30" s="24">
        <v>852.0</v>
      </c>
      <c r="AM30" s="24">
        <v>6.0</v>
      </c>
      <c r="AN30" s="15">
        <v>1434.0</v>
      </c>
      <c r="AO30" s="24"/>
      <c r="AP30" s="24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ht="15.75" customHeight="1">
      <c r="A31" s="25" t="s">
        <v>43</v>
      </c>
      <c r="B31" s="14">
        <v>0.0</v>
      </c>
      <c r="C31" s="14">
        <v>0.0</v>
      </c>
      <c r="D31" s="24">
        <v>0.0</v>
      </c>
      <c r="E31" s="14">
        <v>0.0</v>
      </c>
      <c r="F31" s="14">
        <v>0.0</v>
      </c>
      <c r="G31" s="14">
        <v>0.0</v>
      </c>
      <c r="H31" s="24">
        <v>0.0</v>
      </c>
      <c r="I31" s="14">
        <v>0.0</v>
      </c>
      <c r="J31" s="14">
        <v>2.0</v>
      </c>
      <c r="K31" s="14">
        <v>1.0</v>
      </c>
      <c r="L31" s="24">
        <v>0.0</v>
      </c>
      <c r="M31" s="14">
        <v>3.0</v>
      </c>
      <c r="N31" s="24">
        <v>0.0</v>
      </c>
      <c r="O31" s="24">
        <v>0.0</v>
      </c>
      <c r="P31" s="14">
        <v>0.0</v>
      </c>
      <c r="Q31" s="29">
        <v>0.0</v>
      </c>
      <c r="R31" s="14">
        <v>1.0</v>
      </c>
      <c r="S31" s="24">
        <v>0.0</v>
      </c>
      <c r="T31" s="24">
        <v>1.0</v>
      </c>
      <c r="U31" s="14">
        <v>0.0</v>
      </c>
      <c r="V31" s="14">
        <v>0.0</v>
      </c>
      <c r="W31" s="24">
        <v>0.0</v>
      </c>
      <c r="X31" s="14">
        <v>0.0</v>
      </c>
      <c r="Y31" s="14">
        <v>0.0</v>
      </c>
      <c r="Z31" s="14">
        <v>0.0</v>
      </c>
      <c r="AA31" s="24">
        <v>0.0</v>
      </c>
      <c r="AB31" s="14">
        <v>0.0</v>
      </c>
      <c r="AC31" s="14">
        <v>0.0</v>
      </c>
      <c r="AD31" s="14">
        <v>0.0</v>
      </c>
      <c r="AE31" s="14">
        <v>0.0</v>
      </c>
      <c r="AF31" s="24">
        <v>0.0</v>
      </c>
      <c r="AG31" s="14">
        <v>2.0</v>
      </c>
      <c r="AH31" s="14">
        <v>2.0</v>
      </c>
      <c r="AI31" s="14">
        <v>0.0</v>
      </c>
      <c r="AJ31" s="14">
        <v>4.0</v>
      </c>
      <c r="AK31" s="24">
        <v>4.0</v>
      </c>
      <c r="AL31" s="24">
        <v>4.0</v>
      </c>
      <c r="AM31" s="24">
        <v>0.0</v>
      </c>
      <c r="AN31" s="14">
        <v>8.0</v>
      </c>
      <c r="AO31" s="24"/>
      <c r="AP31" s="24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ht="15.75" customHeight="1">
      <c r="A32" s="25" t="s">
        <v>33</v>
      </c>
      <c r="B32" s="14">
        <v>0.0</v>
      </c>
      <c r="C32" s="14">
        <v>0.0</v>
      </c>
      <c r="D32" s="24">
        <v>0.0</v>
      </c>
      <c r="E32" s="14">
        <v>0.0</v>
      </c>
      <c r="F32" s="14">
        <v>1.0</v>
      </c>
      <c r="G32" s="14">
        <v>1.0</v>
      </c>
      <c r="H32" s="24">
        <v>0.0</v>
      </c>
      <c r="I32" s="14">
        <v>2.0</v>
      </c>
      <c r="J32" s="14">
        <v>1.0</v>
      </c>
      <c r="K32" s="14">
        <v>1.0</v>
      </c>
      <c r="L32" s="24">
        <v>0.0</v>
      </c>
      <c r="M32" s="14">
        <v>2.0</v>
      </c>
      <c r="N32" s="24">
        <v>0.0</v>
      </c>
      <c r="O32" s="24">
        <v>0.0</v>
      </c>
      <c r="P32" s="14">
        <v>0.0</v>
      </c>
      <c r="Q32" s="29">
        <v>0.0</v>
      </c>
      <c r="R32" s="14">
        <v>1.0</v>
      </c>
      <c r="S32" s="24">
        <v>0.0</v>
      </c>
      <c r="T32" s="24">
        <v>1.0</v>
      </c>
      <c r="U32" s="14">
        <v>0.0</v>
      </c>
      <c r="V32" s="14">
        <v>0.0</v>
      </c>
      <c r="W32" s="24">
        <v>0.0</v>
      </c>
      <c r="X32" s="14">
        <v>0.0</v>
      </c>
      <c r="Y32" s="14">
        <v>21.0</v>
      </c>
      <c r="Z32" s="14">
        <v>33.0</v>
      </c>
      <c r="AA32" s="24">
        <v>6.0</v>
      </c>
      <c r="AB32" s="14">
        <v>60.0</v>
      </c>
      <c r="AC32" s="14">
        <v>0.0</v>
      </c>
      <c r="AD32" s="14">
        <v>1.0</v>
      </c>
      <c r="AE32" s="14">
        <v>0.0</v>
      </c>
      <c r="AF32" s="24">
        <v>1.0</v>
      </c>
      <c r="AG32" s="14">
        <v>4.0</v>
      </c>
      <c r="AH32" s="14">
        <v>3.0</v>
      </c>
      <c r="AI32" s="14">
        <v>0.0</v>
      </c>
      <c r="AJ32" s="14">
        <v>7.0</v>
      </c>
      <c r="AK32" s="24">
        <v>27.0</v>
      </c>
      <c r="AL32" s="24">
        <v>40.0</v>
      </c>
      <c r="AM32" s="24">
        <v>6.0</v>
      </c>
      <c r="AN32" s="14">
        <v>73.0</v>
      </c>
      <c r="AO32" s="24"/>
      <c r="AP32" s="24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ht="15.75" customHeight="1">
      <c r="A33" s="26" t="s">
        <v>52</v>
      </c>
      <c r="B33" s="18">
        <v>0.0</v>
      </c>
      <c r="C33" s="18"/>
      <c r="D33" s="82">
        <v>0.0</v>
      </c>
      <c r="E33" s="18">
        <v>0.0</v>
      </c>
      <c r="F33" s="18">
        <v>11.0</v>
      </c>
      <c r="G33" s="18">
        <v>2.0</v>
      </c>
      <c r="H33" s="82">
        <v>0.0</v>
      </c>
      <c r="I33" s="18">
        <v>13.0</v>
      </c>
      <c r="J33" s="18">
        <v>20.0</v>
      </c>
      <c r="K33" s="18">
        <v>15.0</v>
      </c>
      <c r="L33" s="82">
        <v>0.0</v>
      </c>
      <c r="M33" s="18">
        <v>35.0</v>
      </c>
      <c r="N33" s="82">
        <v>0.0</v>
      </c>
      <c r="O33" s="82">
        <v>0.0</v>
      </c>
      <c r="P33" s="18">
        <v>0.0</v>
      </c>
      <c r="Q33" s="39">
        <v>8.0</v>
      </c>
      <c r="R33" s="18">
        <v>6.0</v>
      </c>
      <c r="S33" s="82">
        <v>0.0</v>
      </c>
      <c r="T33" s="82">
        <v>14.0</v>
      </c>
      <c r="U33" s="18">
        <v>18.0</v>
      </c>
      <c r="V33" s="18">
        <v>17.0</v>
      </c>
      <c r="W33" s="18">
        <v>2.0</v>
      </c>
      <c r="X33" s="18">
        <v>37.0</v>
      </c>
      <c r="Y33" s="18">
        <v>154.0</v>
      </c>
      <c r="Z33" s="18">
        <v>120.0</v>
      </c>
      <c r="AA33" s="82">
        <v>26.0</v>
      </c>
      <c r="AB33" s="18">
        <v>300.0</v>
      </c>
      <c r="AC33" s="18">
        <v>1.0</v>
      </c>
      <c r="AD33" s="18">
        <v>3.0</v>
      </c>
      <c r="AE33" s="18">
        <v>0.0</v>
      </c>
      <c r="AF33" s="82">
        <v>4.0</v>
      </c>
      <c r="AG33" s="18">
        <v>62.0</v>
      </c>
      <c r="AH33" s="18">
        <v>27.0</v>
      </c>
      <c r="AI33" s="18">
        <v>1.0</v>
      </c>
      <c r="AJ33" s="18">
        <v>90.0</v>
      </c>
      <c r="AK33" s="82">
        <v>274.0</v>
      </c>
      <c r="AL33" s="82">
        <v>190.0</v>
      </c>
      <c r="AM33" s="82">
        <v>29.0</v>
      </c>
      <c r="AN33" s="18">
        <v>493.0</v>
      </c>
      <c r="AO33" s="24"/>
      <c r="AP33" s="24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ht="15.75" customHeight="1">
      <c r="A34" s="76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4"/>
      <c r="AP34" s="24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ht="15.75" customHeight="1">
      <c r="A35" s="25" t="s">
        <v>28</v>
      </c>
      <c r="B35" s="14">
        <v>1.0</v>
      </c>
      <c r="C35" s="14">
        <v>0.0</v>
      </c>
      <c r="D35" s="14">
        <v>0.0</v>
      </c>
      <c r="E35" s="14">
        <v>1.0</v>
      </c>
      <c r="F35" s="14">
        <v>8.0</v>
      </c>
      <c r="G35" s="14">
        <v>16.0</v>
      </c>
      <c r="H35" s="14">
        <v>0.0</v>
      </c>
      <c r="I35" s="14">
        <v>24.0</v>
      </c>
      <c r="J35" s="14">
        <v>11.0</v>
      </c>
      <c r="K35" s="14">
        <v>38.0</v>
      </c>
      <c r="L35" s="14">
        <v>0.0</v>
      </c>
      <c r="M35" s="14">
        <v>49.0</v>
      </c>
      <c r="N35" s="14">
        <v>0.0</v>
      </c>
      <c r="O35" s="14">
        <v>0.0</v>
      </c>
      <c r="P35" s="14">
        <v>0.0</v>
      </c>
      <c r="Q35" s="24">
        <v>10.0</v>
      </c>
      <c r="R35" s="14">
        <v>25.0</v>
      </c>
      <c r="S35" s="14">
        <v>0.0</v>
      </c>
      <c r="T35" s="14">
        <v>35.0</v>
      </c>
      <c r="U35" s="14">
        <v>3.0</v>
      </c>
      <c r="V35" s="14">
        <v>4.0</v>
      </c>
      <c r="W35" s="14">
        <v>0.0</v>
      </c>
      <c r="X35" s="14">
        <v>7.0</v>
      </c>
      <c r="Y35" s="14">
        <v>8.0</v>
      </c>
      <c r="Z35" s="14">
        <v>15.0</v>
      </c>
      <c r="AA35" s="14">
        <v>0.0</v>
      </c>
      <c r="AB35" s="14">
        <v>23.0</v>
      </c>
      <c r="AC35" s="14">
        <v>4.0</v>
      </c>
      <c r="AD35" s="14">
        <v>10.0</v>
      </c>
      <c r="AE35" s="14">
        <v>0.0</v>
      </c>
      <c r="AF35" s="14">
        <v>14.0</v>
      </c>
      <c r="AG35" s="14">
        <v>91.0</v>
      </c>
      <c r="AH35" s="14">
        <v>218.0</v>
      </c>
      <c r="AI35" s="14">
        <v>0.0</v>
      </c>
      <c r="AJ35" s="14">
        <v>309.0</v>
      </c>
      <c r="AK35" s="14">
        <v>136.0</v>
      </c>
      <c r="AL35" s="14">
        <v>326.0</v>
      </c>
      <c r="AM35" s="14">
        <v>0.0</v>
      </c>
      <c r="AN35" s="14">
        <v>462.0</v>
      </c>
      <c r="AO35" s="24"/>
      <c r="AP35" s="24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ht="15.75" customHeight="1">
      <c r="A36" s="25" t="s">
        <v>62</v>
      </c>
      <c r="B36" s="14">
        <v>0.0</v>
      </c>
      <c r="C36" s="14">
        <v>1.0</v>
      </c>
      <c r="D36" s="14">
        <v>0.0</v>
      </c>
      <c r="E36" s="14">
        <v>1.0</v>
      </c>
      <c r="F36" s="14">
        <v>40.0</v>
      </c>
      <c r="G36" s="14">
        <v>60.0</v>
      </c>
      <c r="H36" s="14">
        <v>0.0</v>
      </c>
      <c r="I36" s="14">
        <v>100.0</v>
      </c>
      <c r="J36" s="14">
        <v>38.0</v>
      </c>
      <c r="K36" s="14">
        <v>88.0</v>
      </c>
      <c r="L36" s="14">
        <v>1.0</v>
      </c>
      <c r="M36" s="14">
        <v>127.0</v>
      </c>
      <c r="N36" s="14">
        <v>0.0</v>
      </c>
      <c r="O36" s="14">
        <v>2.0</v>
      </c>
      <c r="P36" s="14">
        <v>2.0</v>
      </c>
      <c r="Q36" s="24">
        <v>26.0</v>
      </c>
      <c r="R36" s="14">
        <v>66.0</v>
      </c>
      <c r="S36" s="14">
        <v>0.0</v>
      </c>
      <c r="T36" s="14">
        <v>92.0</v>
      </c>
      <c r="U36" s="14">
        <v>34.0</v>
      </c>
      <c r="V36" s="14">
        <v>63.0</v>
      </c>
      <c r="W36" s="14">
        <v>0.0</v>
      </c>
      <c r="X36" s="14">
        <v>97.0</v>
      </c>
      <c r="Y36" s="14">
        <v>26.0</v>
      </c>
      <c r="Z36" s="14">
        <v>28.0</v>
      </c>
      <c r="AA36" s="14">
        <v>0.0</v>
      </c>
      <c r="AB36" s="14">
        <v>54.0</v>
      </c>
      <c r="AC36" s="14">
        <v>6.0</v>
      </c>
      <c r="AD36" s="14">
        <v>18.0</v>
      </c>
      <c r="AE36" s="14">
        <v>0.0</v>
      </c>
      <c r="AF36" s="14">
        <v>24.0</v>
      </c>
      <c r="AG36" s="14">
        <v>288.0</v>
      </c>
      <c r="AH36" s="14">
        <v>630.0</v>
      </c>
      <c r="AI36" s="14">
        <v>1.0</v>
      </c>
      <c r="AJ36" s="14">
        <v>919.0</v>
      </c>
      <c r="AK36" s="14">
        <v>458.0</v>
      </c>
      <c r="AL36" s="14">
        <v>956.0</v>
      </c>
      <c r="AM36" s="14">
        <v>2.0</v>
      </c>
      <c r="AN36" s="15">
        <v>1416.0</v>
      </c>
      <c r="AO36" s="24"/>
      <c r="AP36" s="24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ht="15.75" customHeight="1">
      <c r="A37" s="25" t="s">
        <v>30</v>
      </c>
      <c r="B37" s="14">
        <v>0.0</v>
      </c>
      <c r="C37" s="14">
        <v>1.0</v>
      </c>
      <c r="D37" s="14">
        <v>0.0</v>
      </c>
      <c r="E37" s="14">
        <v>1.0</v>
      </c>
      <c r="F37" s="14">
        <v>10.0</v>
      </c>
      <c r="G37" s="14">
        <v>21.0</v>
      </c>
      <c r="H37" s="14">
        <v>0.0</v>
      </c>
      <c r="I37" s="14">
        <v>31.0</v>
      </c>
      <c r="J37" s="14">
        <v>13.0</v>
      </c>
      <c r="K37" s="14">
        <v>38.0</v>
      </c>
      <c r="L37" s="14">
        <v>0.0</v>
      </c>
      <c r="M37" s="14">
        <v>51.0</v>
      </c>
      <c r="N37" s="14">
        <v>0.0</v>
      </c>
      <c r="O37" s="14">
        <v>0.0</v>
      </c>
      <c r="P37" s="14">
        <v>0.0</v>
      </c>
      <c r="Q37" s="24">
        <v>10.0</v>
      </c>
      <c r="R37" s="14">
        <v>38.0</v>
      </c>
      <c r="S37" s="14">
        <v>0.0</v>
      </c>
      <c r="T37" s="14">
        <v>48.0</v>
      </c>
      <c r="U37" s="14">
        <v>37.0</v>
      </c>
      <c r="V37" s="14">
        <v>23.0</v>
      </c>
      <c r="W37" s="14">
        <v>0.0</v>
      </c>
      <c r="X37" s="14">
        <v>60.0</v>
      </c>
      <c r="Y37" s="14">
        <v>63.0</v>
      </c>
      <c r="Z37" s="14">
        <v>132.0</v>
      </c>
      <c r="AA37" s="14">
        <v>9.0</v>
      </c>
      <c r="AB37" s="14">
        <v>204.0</v>
      </c>
      <c r="AC37" s="14">
        <v>2.0</v>
      </c>
      <c r="AD37" s="14">
        <v>9.0</v>
      </c>
      <c r="AE37" s="14">
        <v>0.0</v>
      </c>
      <c r="AF37" s="14">
        <v>11.0</v>
      </c>
      <c r="AG37" s="14">
        <v>65.0</v>
      </c>
      <c r="AH37" s="14">
        <v>216.0</v>
      </c>
      <c r="AI37" s="14">
        <v>0.0</v>
      </c>
      <c r="AJ37" s="14">
        <v>281.0</v>
      </c>
      <c r="AK37" s="14">
        <v>200.0</v>
      </c>
      <c r="AL37" s="14">
        <v>478.0</v>
      </c>
      <c r="AM37" s="14">
        <v>9.0</v>
      </c>
      <c r="AN37" s="14">
        <v>687.0</v>
      </c>
      <c r="AO37" s="24"/>
      <c r="AP37" s="24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ht="15.75" customHeight="1">
      <c r="A38" s="84" t="s">
        <v>63</v>
      </c>
      <c r="B38" s="21">
        <v>1.0</v>
      </c>
      <c r="C38" s="21">
        <v>10.0</v>
      </c>
      <c r="D38" s="21">
        <v>0.0</v>
      </c>
      <c r="E38" s="21">
        <v>11.0</v>
      </c>
      <c r="F38" s="21">
        <v>223.0</v>
      </c>
      <c r="G38" s="21">
        <v>234.0</v>
      </c>
      <c r="H38" s="21">
        <v>2.0</v>
      </c>
      <c r="I38" s="21">
        <v>459.0</v>
      </c>
      <c r="J38" s="21">
        <v>335.0</v>
      </c>
      <c r="K38" s="21">
        <v>571.0</v>
      </c>
      <c r="L38" s="21">
        <v>1.0</v>
      </c>
      <c r="M38" s="21">
        <v>907.0</v>
      </c>
      <c r="N38" s="21">
        <v>0.0</v>
      </c>
      <c r="O38" s="21">
        <v>2.0</v>
      </c>
      <c r="P38" s="21">
        <v>2.0</v>
      </c>
      <c r="Q38" s="21">
        <v>211.0</v>
      </c>
      <c r="R38" s="21">
        <v>395.0</v>
      </c>
      <c r="S38" s="21">
        <v>4.0</v>
      </c>
      <c r="T38" s="21">
        <v>610.0</v>
      </c>
      <c r="U38" s="21">
        <v>207.0</v>
      </c>
      <c r="V38" s="21">
        <v>167.0</v>
      </c>
      <c r="W38" s="21">
        <v>4.0</v>
      </c>
      <c r="X38" s="21">
        <v>378.0</v>
      </c>
      <c r="Y38" s="21">
        <v>380.0</v>
      </c>
      <c r="Z38" s="21">
        <v>476.0</v>
      </c>
      <c r="AA38" s="21">
        <v>43.0</v>
      </c>
      <c r="AB38" s="21">
        <v>899.0</v>
      </c>
      <c r="AC38" s="21">
        <v>49.0</v>
      </c>
      <c r="AD38" s="21">
        <v>93.0</v>
      </c>
      <c r="AE38" s="21">
        <v>1.0</v>
      </c>
      <c r="AF38" s="21">
        <v>143.0</v>
      </c>
      <c r="AG38" s="22">
        <v>1003.0</v>
      </c>
      <c r="AH38" s="22">
        <v>1714.0</v>
      </c>
      <c r="AI38" s="21">
        <v>3.0</v>
      </c>
      <c r="AJ38" s="22">
        <v>2720.0</v>
      </c>
      <c r="AK38" s="22">
        <v>2409.0</v>
      </c>
      <c r="AL38" s="22">
        <v>3662.0</v>
      </c>
      <c r="AM38" s="21">
        <v>58.0</v>
      </c>
      <c r="AN38" s="22">
        <v>6129.0</v>
      </c>
      <c r="AO38" s="64"/>
      <c r="AP38" s="6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ht="15.75" customHeight="1">
      <c r="A39" s="10" t="s">
        <v>34</v>
      </c>
      <c r="B39" s="11">
        <v>9.0</v>
      </c>
      <c r="C39" s="11">
        <v>20.0</v>
      </c>
      <c r="D39" s="11">
        <v>0.0</v>
      </c>
      <c r="E39" s="11">
        <v>29.0</v>
      </c>
      <c r="F39" s="11">
        <v>874.0</v>
      </c>
      <c r="G39" s="11">
        <v>922.0</v>
      </c>
      <c r="H39" s="11">
        <v>4.0</v>
      </c>
      <c r="I39" s="32">
        <v>1800.0</v>
      </c>
      <c r="J39" s="11">
        <v>875.0</v>
      </c>
      <c r="K39" s="32">
        <v>1494.0</v>
      </c>
      <c r="L39" s="11">
        <v>2.0</v>
      </c>
      <c r="M39" s="11">
        <v>2371.0</v>
      </c>
      <c r="N39" s="11">
        <v>1.0</v>
      </c>
      <c r="O39" s="11">
        <v>3.0</v>
      </c>
      <c r="P39" s="11">
        <v>4.0</v>
      </c>
      <c r="Q39" s="11">
        <v>771.0</v>
      </c>
      <c r="R39" s="32">
        <v>1294.0</v>
      </c>
      <c r="S39" s="11">
        <v>4.0</v>
      </c>
      <c r="T39" s="32">
        <v>2069.0</v>
      </c>
      <c r="U39" s="32">
        <v>1232.0</v>
      </c>
      <c r="V39" s="11">
        <v>923.0</v>
      </c>
      <c r="W39" s="11">
        <v>7.0</v>
      </c>
      <c r="X39" s="32">
        <v>2162.0</v>
      </c>
      <c r="Y39" s="11">
        <v>630.0</v>
      </c>
      <c r="Z39" s="11">
        <v>727.0</v>
      </c>
      <c r="AA39" s="11">
        <v>57.0</v>
      </c>
      <c r="AB39" s="32">
        <v>1414.0</v>
      </c>
      <c r="AC39" s="11">
        <v>165.0</v>
      </c>
      <c r="AD39" s="11">
        <v>281.0</v>
      </c>
      <c r="AE39" s="11">
        <v>1.0</v>
      </c>
      <c r="AF39" s="11">
        <v>447.0</v>
      </c>
      <c r="AG39" s="32">
        <v>2720.0</v>
      </c>
      <c r="AH39" s="32">
        <v>3826.0</v>
      </c>
      <c r="AI39" s="11">
        <v>5.0</v>
      </c>
      <c r="AJ39" s="32">
        <v>6551.0</v>
      </c>
      <c r="AK39" s="32">
        <v>7277.0</v>
      </c>
      <c r="AL39" s="32">
        <v>9490.0</v>
      </c>
      <c r="AM39" s="11">
        <v>80.0</v>
      </c>
      <c r="AN39" s="32">
        <v>16847.0</v>
      </c>
      <c r="AO39" s="64"/>
      <c r="AP39" s="6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ht="15.75" customHeight="1">
      <c r="A40" s="35" t="s">
        <v>64</v>
      </c>
      <c r="B40" s="7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</row>
    <row r="41" ht="15.75" customHeight="1">
      <c r="A41" s="7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ht="15.75" customHeight="1">
      <c r="A42" s="7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ht="15.75" customHeight="1">
      <c r="A43" s="7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ht="15.75" customHeight="1">
      <c r="A44" s="7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ht="15.75" customHeight="1">
      <c r="A45" s="7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ht="15.75" customHeight="1">
      <c r="A46" s="7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ht="15.75" customHeight="1">
      <c r="A47" s="7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ht="15.75" customHeight="1">
      <c r="A48" s="7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ht="15.75" customHeight="1">
      <c r="A49" s="7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ht="15.75" customHeight="1">
      <c r="A50" s="7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ht="15.75" customHeight="1">
      <c r="A51" s="7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ht="15.75" customHeight="1">
      <c r="A52" s="7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ht="15.75" customHeight="1">
      <c r="A53" s="7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ht="15.75" customHeight="1">
      <c r="A54" s="7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ht="15.75" customHeight="1">
      <c r="A55" s="7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ht="15.75" customHeight="1">
      <c r="A56" s="7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  <row r="57" ht="15.75" customHeight="1">
      <c r="A57" s="7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ht="15.75" customHeight="1">
      <c r="A58" s="7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ht="15.75" customHeight="1">
      <c r="A59" s="7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ht="15.75" customHeight="1">
      <c r="A60" s="7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</row>
    <row r="61" ht="15.75" customHeight="1">
      <c r="A61" s="7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ht="15.75" customHeight="1">
      <c r="A62" s="7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ht="15.75" customHeight="1">
      <c r="A63" s="7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ht="15.75" customHeight="1">
      <c r="A64" s="7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</row>
    <row r="65" ht="15.75" customHeight="1">
      <c r="A65" s="7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</row>
    <row r="66" ht="15.75" customHeight="1">
      <c r="A66" s="7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</row>
    <row r="67" ht="15.75" customHeight="1">
      <c r="A67" s="7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</row>
    <row r="68" ht="15.75" customHeight="1">
      <c r="A68" s="7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</row>
    <row r="69" ht="15.75" customHeight="1">
      <c r="A69" s="7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</row>
    <row r="70" ht="15.75" customHeight="1">
      <c r="A70" s="7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ht="15.75" customHeight="1">
      <c r="A71" s="7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ht="15.75" customHeight="1">
      <c r="A72" s="7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ht="15.75" customHeight="1">
      <c r="A73" s="7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ht="15.75" customHeight="1">
      <c r="A74" s="7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ht="15.75" customHeight="1">
      <c r="A75" s="7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</row>
    <row r="76" ht="15.75" customHeight="1">
      <c r="A76" s="7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ht="15.75" customHeight="1">
      <c r="A77" s="7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</row>
    <row r="78" ht="15.75" customHeight="1">
      <c r="A78" s="7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ht="15.75" customHeight="1">
      <c r="A79" s="7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</row>
    <row r="80" ht="15.75" customHeight="1">
      <c r="A80" s="7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  <row r="81" ht="15.75" customHeight="1">
      <c r="A81" s="7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</row>
    <row r="82" ht="15.75" customHeight="1">
      <c r="A82" s="7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</row>
    <row r="83" ht="15.75" customHeight="1">
      <c r="A83" s="7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</row>
    <row r="84" ht="15.75" customHeight="1">
      <c r="A84" s="7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  <row r="85" ht="15.75" customHeight="1">
      <c r="A85" s="7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</row>
    <row r="86" ht="15.75" customHeight="1">
      <c r="A86" s="7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</row>
    <row r="87" ht="15.75" customHeight="1">
      <c r="A87" s="7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ht="15.75" customHeight="1">
      <c r="A88" s="7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ht="15.75" customHeight="1">
      <c r="A89" s="7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</row>
    <row r="90" ht="15.75" customHeight="1">
      <c r="A90" s="7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</row>
    <row r="91" ht="15.75" customHeight="1">
      <c r="A91" s="7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</row>
    <row r="92" ht="15.75" customHeight="1">
      <c r="A92" s="7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ht="15.75" customHeight="1">
      <c r="A93" s="7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ht="15.75" customHeight="1">
      <c r="A94" s="7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ht="15.75" customHeight="1">
      <c r="A95" s="7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ht="15.75" customHeight="1">
      <c r="A96" s="7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</row>
    <row r="97" ht="15.75" customHeight="1">
      <c r="A97" s="7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  <row r="98" ht="15.75" customHeight="1">
      <c r="A98" s="7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ht="15.75" customHeight="1">
      <c r="A99" s="7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ht="15.75" customHeight="1">
      <c r="A100" s="7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ht="15.75" customHeight="1">
      <c r="A101" s="7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ht="15.75" customHeight="1">
      <c r="A102" s="7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ht="15.75" customHeight="1">
      <c r="A103" s="7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</row>
    <row r="104" ht="15.75" customHeight="1">
      <c r="A104" s="7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</row>
    <row r="105" ht="15.75" customHeight="1">
      <c r="A105" s="7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</row>
    <row r="106" ht="15.75" customHeight="1">
      <c r="A106" s="7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 ht="15.75" customHeight="1">
      <c r="A107" s="7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</row>
    <row r="108" ht="15.75" customHeight="1">
      <c r="A108" s="7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</row>
    <row r="109" ht="15.75" customHeight="1">
      <c r="A109" s="7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</row>
    <row r="110" ht="15.75" customHeight="1">
      <c r="A110" s="7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</row>
    <row r="111" ht="15.75" customHeight="1">
      <c r="A111" s="7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</row>
    <row r="112" ht="15.75" customHeight="1">
      <c r="A112" s="7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ht="15.75" customHeight="1">
      <c r="A113" s="7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</row>
    <row r="114" ht="15.75" customHeight="1">
      <c r="A114" s="7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</row>
    <row r="115" ht="15.75" customHeight="1">
      <c r="A115" s="7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</row>
    <row r="116" ht="15.75" customHeight="1">
      <c r="A116" s="7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ht="15.75" customHeight="1">
      <c r="A117" s="7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</row>
    <row r="118" ht="15.75" customHeight="1">
      <c r="A118" s="7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</row>
    <row r="119" ht="15.75" customHeight="1">
      <c r="A119" s="7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ht="15.75" customHeight="1">
      <c r="A120" s="7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ht="15.75" customHeight="1">
      <c r="A121" s="7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ht="15.75" customHeight="1">
      <c r="A122" s="7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ht="15.75" customHeight="1">
      <c r="A123" s="7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ht="15.75" customHeight="1">
      <c r="A124" s="7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ht="15.75" customHeight="1">
      <c r="A125" s="7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</row>
    <row r="126" ht="15.75" customHeight="1">
      <c r="A126" s="7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ht="15.75" customHeight="1">
      <c r="A127" s="7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ht="15.75" customHeight="1">
      <c r="A128" s="7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</row>
    <row r="129" ht="15.75" customHeight="1">
      <c r="A129" s="7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ht="15.75" customHeight="1">
      <c r="A130" s="7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ht="15.75" customHeight="1">
      <c r="A131" s="7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</row>
    <row r="132" ht="15.75" customHeight="1">
      <c r="A132" s="7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</row>
    <row r="133" ht="15.75" customHeight="1">
      <c r="A133" s="7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</row>
    <row r="134" ht="15.75" customHeight="1">
      <c r="A134" s="7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</row>
    <row r="135" ht="15.75" customHeight="1">
      <c r="A135" s="7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</row>
    <row r="136" ht="15.75" customHeight="1">
      <c r="A136" s="7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</row>
    <row r="137" ht="15.75" customHeight="1">
      <c r="A137" s="7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</row>
    <row r="138" ht="15.75" customHeight="1">
      <c r="A138" s="7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</row>
    <row r="139" ht="15.75" customHeight="1">
      <c r="A139" s="7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</row>
    <row r="140" ht="15.75" customHeight="1">
      <c r="A140" s="7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</row>
    <row r="141" ht="15.75" customHeight="1">
      <c r="A141" s="7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</row>
    <row r="142" ht="15.75" customHeight="1">
      <c r="A142" s="7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</row>
    <row r="143" ht="15.75" customHeight="1">
      <c r="A143" s="7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</row>
    <row r="144" ht="15.75" customHeight="1">
      <c r="A144" s="7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</row>
    <row r="145" ht="15.75" customHeight="1">
      <c r="A145" s="7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</row>
    <row r="146" ht="15.75" customHeight="1">
      <c r="A146" s="7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</row>
    <row r="147" ht="15.75" customHeight="1">
      <c r="A147" s="7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</row>
    <row r="148" ht="15.75" customHeight="1">
      <c r="A148" s="7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</row>
    <row r="149" ht="15.75" customHeight="1">
      <c r="A149" s="7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</row>
    <row r="150" ht="15.75" customHeight="1">
      <c r="A150" s="7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</row>
    <row r="151" ht="15.75" customHeight="1">
      <c r="A151" s="7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</row>
    <row r="152" ht="15.75" customHeight="1">
      <c r="A152" s="7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</row>
    <row r="153" ht="15.75" customHeight="1">
      <c r="A153" s="7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</row>
    <row r="154" ht="15.75" customHeight="1">
      <c r="A154" s="7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</row>
    <row r="155" ht="15.75" customHeight="1">
      <c r="A155" s="7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</row>
    <row r="156" ht="15.75" customHeight="1">
      <c r="A156" s="7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</row>
    <row r="157" ht="15.75" customHeight="1">
      <c r="A157" s="7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</row>
    <row r="158" ht="15.75" customHeight="1">
      <c r="A158" s="7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</row>
    <row r="159" ht="15.75" customHeight="1">
      <c r="A159" s="7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</row>
    <row r="160" ht="15.75" customHeight="1">
      <c r="A160" s="7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</row>
    <row r="161" ht="15.75" customHeight="1">
      <c r="A161" s="7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</row>
    <row r="162" ht="15.75" customHeight="1">
      <c r="A162" s="7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</row>
    <row r="163" ht="15.75" customHeight="1">
      <c r="A163" s="7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</row>
    <row r="164" ht="15.75" customHeight="1">
      <c r="A164" s="7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</row>
    <row r="165" ht="15.75" customHeight="1">
      <c r="A165" s="7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</row>
    <row r="166" ht="15.75" customHeight="1">
      <c r="A166" s="7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</row>
    <row r="167" ht="15.75" customHeight="1">
      <c r="A167" s="7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</row>
    <row r="168" ht="15.75" customHeight="1">
      <c r="A168" s="7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</row>
    <row r="169" ht="15.75" customHeight="1">
      <c r="A169" s="7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</row>
    <row r="170" ht="15.75" customHeight="1">
      <c r="A170" s="7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</row>
    <row r="171" ht="15.75" customHeight="1">
      <c r="A171" s="7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</row>
    <row r="172" ht="15.75" customHeight="1">
      <c r="A172" s="7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</row>
    <row r="173" ht="15.75" customHeight="1">
      <c r="A173" s="7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</row>
    <row r="174" ht="15.75" customHeight="1">
      <c r="A174" s="7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</row>
    <row r="175" ht="15.75" customHeight="1">
      <c r="A175" s="7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</row>
    <row r="176" ht="15.75" customHeight="1">
      <c r="A176" s="7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</row>
    <row r="177" ht="15.75" customHeight="1">
      <c r="A177" s="7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</row>
    <row r="178" ht="15.75" customHeight="1">
      <c r="A178" s="7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</row>
    <row r="179" ht="15.75" customHeight="1">
      <c r="A179" s="7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</row>
    <row r="180" ht="15.75" customHeight="1">
      <c r="A180" s="7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</row>
    <row r="181" ht="15.75" customHeight="1">
      <c r="A181" s="7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</row>
    <row r="182" ht="15.75" customHeight="1">
      <c r="A182" s="7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</row>
    <row r="183" ht="15.75" customHeight="1">
      <c r="A183" s="7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</row>
    <row r="184" ht="15.75" customHeight="1">
      <c r="A184" s="7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</row>
    <row r="185" ht="15.75" customHeight="1">
      <c r="A185" s="7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</row>
    <row r="186" ht="15.75" customHeight="1">
      <c r="A186" s="7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</row>
    <row r="187" ht="15.75" customHeight="1">
      <c r="A187" s="7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</row>
    <row r="188" ht="15.75" customHeight="1">
      <c r="A188" s="7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</row>
    <row r="189" ht="15.75" customHeight="1">
      <c r="A189" s="7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</row>
    <row r="190" ht="15.75" customHeight="1">
      <c r="A190" s="7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</row>
    <row r="191" ht="15.75" customHeight="1">
      <c r="A191" s="7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</row>
    <row r="192" ht="15.75" customHeight="1">
      <c r="A192" s="7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</row>
    <row r="193" ht="15.75" customHeight="1">
      <c r="A193" s="7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</row>
    <row r="194" ht="15.75" customHeight="1">
      <c r="A194" s="7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</row>
    <row r="195" ht="15.75" customHeight="1">
      <c r="A195" s="7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</row>
    <row r="196" ht="15.75" customHeight="1">
      <c r="A196" s="7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</row>
    <row r="197" ht="15.75" customHeight="1">
      <c r="A197" s="7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</row>
    <row r="198" ht="15.75" customHeight="1">
      <c r="A198" s="7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</row>
    <row r="199" ht="15.75" customHeight="1">
      <c r="A199" s="7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</row>
    <row r="200" ht="15.75" customHeight="1">
      <c r="A200" s="7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</row>
    <row r="201" ht="15.75" customHeight="1">
      <c r="A201" s="7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</row>
    <row r="202" ht="15.75" customHeight="1">
      <c r="A202" s="7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</row>
    <row r="203" ht="15.75" customHeight="1">
      <c r="A203" s="7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</row>
    <row r="204" ht="15.75" customHeight="1">
      <c r="A204" s="7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</row>
    <row r="205" ht="15.75" customHeight="1">
      <c r="A205" s="7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</row>
    <row r="206" ht="15.75" customHeight="1">
      <c r="A206" s="7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</row>
    <row r="207" ht="15.75" customHeight="1">
      <c r="A207" s="7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</row>
    <row r="208" ht="15.75" customHeight="1">
      <c r="A208" s="7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</row>
    <row r="209" ht="15.75" customHeight="1">
      <c r="A209" s="7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</row>
    <row r="210" ht="15.75" customHeight="1">
      <c r="A210" s="7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</row>
    <row r="211" ht="15.75" customHeight="1">
      <c r="A211" s="7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</row>
    <row r="212" ht="15.75" customHeight="1">
      <c r="A212" s="7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</row>
    <row r="213" ht="15.75" customHeight="1">
      <c r="A213" s="7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</row>
    <row r="214" ht="15.75" customHeight="1">
      <c r="A214" s="7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</row>
    <row r="215" ht="15.75" customHeight="1">
      <c r="A215" s="7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</row>
    <row r="216" ht="15.75" customHeight="1">
      <c r="A216" s="7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</row>
    <row r="217" ht="15.75" customHeight="1">
      <c r="A217" s="7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</row>
    <row r="218" ht="15.75" customHeight="1">
      <c r="A218" s="7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</row>
    <row r="219" ht="15.75" customHeight="1">
      <c r="A219" s="7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</row>
    <row r="220" ht="15.75" customHeight="1">
      <c r="A220" s="7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</row>
    <row r="221" ht="15.75" customHeight="1">
      <c r="A221" s="7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</row>
    <row r="222" ht="15.75" customHeight="1">
      <c r="A222" s="7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</row>
    <row r="223" ht="15.75" customHeight="1">
      <c r="A223" s="7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</row>
    <row r="224" ht="15.75" customHeight="1">
      <c r="A224" s="7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</row>
    <row r="225" ht="15.75" customHeight="1">
      <c r="A225" s="7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</row>
    <row r="226" ht="15.75" customHeight="1">
      <c r="A226" s="7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</row>
    <row r="227" ht="15.75" customHeight="1">
      <c r="A227" s="7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</row>
    <row r="228" ht="15.75" customHeight="1">
      <c r="A228" s="7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</row>
    <row r="229" ht="15.75" customHeight="1">
      <c r="A229" s="7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</row>
    <row r="230" ht="15.75" customHeight="1">
      <c r="A230" s="7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</row>
    <row r="231" ht="15.75" customHeight="1">
      <c r="A231" s="7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</row>
    <row r="232" ht="15.75" customHeight="1">
      <c r="A232" s="7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</row>
    <row r="233" ht="15.75" customHeight="1">
      <c r="A233" s="7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</row>
    <row r="234" ht="15.75" customHeight="1">
      <c r="A234" s="7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</row>
    <row r="235" ht="15.75" customHeight="1">
      <c r="A235" s="7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</row>
    <row r="236" ht="15.75" customHeight="1">
      <c r="A236" s="7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</row>
    <row r="237" ht="15.75" customHeight="1">
      <c r="A237" s="7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</row>
    <row r="238" ht="15.75" customHeight="1">
      <c r="A238" s="7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</row>
    <row r="239" ht="15.75" customHeight="1">
      <c r="A239" s="7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</row>
    <row r="240" ht="15.75" customHeight="1">
      <c r="A240" s="7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</row>
    <row r="241" ht="15.75" customHeight="1">
      <c r="A241" s="7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</row>
    <row r="242" ht="15.75" customHeight="1">
      <c r="A242" s="7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</row>
    <row r="243" ht="15.75" customHeight="1">
      <c r="A243" s="7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</row>
    <row r="244" ht="15.75" customHeight="1">
      <c r="A244" s="7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</row>
    <row r="245" ht="15.75" customHeight="1">
      <c r="A245" s="7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</row>
    <row r="246" ht="15.75" customHeight="1">
      <c r="A246" s="7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</row>
    <row r="247" ht="15.75" customHeight="1">
      <c r="A247" s="7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</row>
    <row r="248" ht="15.75" customHeight="1">
      <c r="A248" s="7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</row>
    <row r="249" ht="15.75" customHeight="1">
      <c r="A249" s="7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</row>
    <row r="250" ht="15.75" customHeight="1">
      <c r="A250" s="7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</row>
    <row r="251" ht="15.75" customHeight="1">
      <c r="A251" s="7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</row>
    <row r="252" ht="15.75" customHeight="1">
      <c r="A252" s="7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</row>
    <row r="253" ht="15.75" customHeight="1">
      <c r="A253" s="7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</row>
    <row r="254" ht="15.75" customHeight="1">
      <c r="A254" s="7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</row>
    <row r="255" ht="15.75" customHeight="1">
      <c r="A255" s="7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</row>
    <row r="256" ht="15.75" customHeight="1">
      <c r="A256" s="7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</row>
    <row r="257" ht="15.75" customHeight="1">
      <c r="A257" s="7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</row>
    <row r="258" ht="15.75" customHeight="1">
      <c r="A258" s="7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</row>
    <row r="259" ht="15.75" customHeight="1">
      <c r="A259" s="7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</row>
    <row r="260" ht="15.75" customHeight="1">
      <c r="A260" s="7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</row>
    <row r="261" ht="15.75" customHeight="1">
      <c r="A261" s="7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</row>
    <row r="262" ht="15.75" customHeight="1">
      <c r="A262" s="7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</row>
    <row r="263" ht="15.75" customHeight="1">
      <c r="A263" s="7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</row>
    <row r="264" ht="15.75" customHeight="1">
      <c r="A264" s="7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</row>
    <row r="265" ht="15.75" customHeight="1">
      <c r="A265" s="7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</row>
    <row r="266" ht="15.75" customHeight="1">
      <c r="A266" s="7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</row>
    <row r="267" ht="15.75" customHeight="1">
      <c r="A267" s="7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</row>
    <row r="268" ht="15.75" customHeight="1">
      <c r="A268" s="7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</row>
    <row r="269" ht="15.75" customHeight="1">
      <c r="A269" s="7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</row>
    <row r="270" ht="15.75" customHeight="1">
      <c r="A270" s="7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</row>
    <row r="271" ht="15.75" customHeight="1">
      <c r="A271" s="7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</row>
    <row r="272" ht="15.75" customHeight="1">
      <c r="A272" s="7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</row>
    <row r="273" ht="15.75" customHeight="1">
      <c r="A273" s="7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</row>
    <row r="274" ht="15.75" customHeight="1">
      <c r="A274" s="7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</row>
    <row r="275" ht="15.75" customHeight="1">
      <c r="A275" s="7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</row>
    <row r="276" ht="15.75" customHeight="1">
      <c r="A276" s="7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</row>
    <row r="277" ht="15.75" customHeight="1">
      <c r="A277" s="7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</row>
    <row r="278" ht="15.75" customHeight="1">
      <c r="A278" s="7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</row>
    <row r="279" ht="15.75" customHeight="1">
      <c r="A279" s="7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</row>
    <row r="280" ht="15.75" customHeight="1">
      <c r="A280" s="7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</row>
    <row r="281" ht="15.75" customHeight="1">
      <c r="A281" s="7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</row>
    <row r="282" ht="15.75" customHeight="1">
      <c r="A282" s="7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</row>
    <row r="283" ht="15.75" customHeight="1">
      <c r="A283" s="7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</row>
    <row r="284" ht="15.75" customHeight="1">
      <c r="A284" s="7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</row>
    <row r="285" ht="15.75" customHeight="1">
      <c r="A285" s="7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</row>
    <row r="286" ht="15.75" customHeight="1">
      <c r="A286" s="7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</row>
    <row r="287" ht="15.75" customHeight="1">
      <c r="A287" s="7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</row>
    <row r="288" ht="15.75" customHeight="1">
      <c r="A288" s="7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</row>
    <row r="289" ht="15.75" customHeight="1">
      <c r="A289" s="7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</row>
    <row r="290" ht="15.75" customHeight="1">
      <c r="A290" s="7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</row>
    <row r="291" ht="15.75" customHeight="1">
      <c r="A291" s="7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</row>
    <row r="292" ht="15.75" customHeight="1">
      <c r="A292" s="7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</row>
    <row r="293" ht="15.75" customHeight="1">
      <c r="A293" s="7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</row>
    <row r="294" ht="15.75" customHeight="1">
      <c r="A294" s="7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</row>
    <row r="295" ht="15.75" customHeight="1">
      <c r="A295" s="7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</row>
    <row r="296" ht="15.75" customHeight="1">
      <c r="A296" s="7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</row>
    <row r="297" ht="15.75" customHeight="1">
      <c r="A297" s="7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</row>
    <row r="298" ht="15.75" customHeight="1">
      <c r="A298" s="7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</row>
    <row r="299" ht="15.75" customHeight="1">
      <c r="A299" s="7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</row>
    <row r="300" ht="15.75" customHeight="1">
      <c r="A300" s="7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</row>
    <row r="301" ht="15.75" customHeight="1">
      <c r="A301" s="7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</row>
    <row r="302" ht="15.75" customHeight="1">
      <c r="A302" s="7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</row>
    <row r="303" ht="15.75" customHeight="1">
      <c r="A303" s="7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</row>
    <row r="304" ht="15.75" customHeight="1">
      <c r="A304" s="7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</row>
    <row r="305" ht="15.75" customHeight="1">
      <c r="A305" s="7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</row>
    <row r="306" ht="15.75" customHeight="1">
      <c r="A306" s="7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</row>
    <row r="307" ht="15.75" customHeight="1">
      <c r="A307" s="7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</row>
    <row r="308" ht="15.75" customHeight="1">
      <c r="A308" s="7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</row>
    <row r="309" ht="15.75" customHeight="1">
      <c r="A309" s="7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</row>
    <row r="310" ht="15.75" customHeight="1">
      <c r="A310" s="7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</row>
    <row r="311" ht="15.75" customHeight="1">
      <c r="A311" s="7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</row>
    <row r="312" ht="15.75" customHeight="1">
      <c r="A312" s="7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</row>
    <row r="313" ht="15.75" customHeight="1">
      <c r="A313" s="7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</row>
    <row r="314" ht="15.75" customHeight="1">
      <c r="A314" s="7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</row>
    <row r="315" ht="15.75" customHeight="1">
      <c r="A315" s="7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</row>
    <row r="316" ht="15.75" customHeight="1">
      <c r="A316" s="7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</row>
    <row r="317" ht="15.75" customHeight="1">
      <c r="A317" s="7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</row>
    <row r="318" ht="15.75" customHeight="1">
      <c r="A318" s="7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</row>
    <row r="319" ht="15.75" customHeight="1">
      <c r="A319" s="7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</row>
    <row r="320" ht="15.75" customHeight="1">
      <c r="A320" s="7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</row>
    <row r="321" ht="15.75" customHeight="1">
      <c r="A321" s="7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</row>
    <row r="322" ht="15.75" customHeight="1">
      <c r="A322" s="7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</row>
    <row r="323" ht="15.75" customHeight="1">
      <c r="A323" s="7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</row>
    <row r="324" ht="15.75" customHeight="1">
      <c r="A324" s="7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</row>
    <row r="325" ht="15.75" customHeight="1">
      <c r="A325" s="7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</row>
    <row r="326" ht="15.75" customHeight="1">
      <c r="A326" s="7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</row>
    <row r="327" ht="15.75" customHeight="1">
      <c r="A327" s="7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</row>
    <row r="328" ht="15.75" customHeight="1">
      <c r="A328" s="7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</row>
    <row r="329" ht="15.75" customHeight="1">
      <c r="A329" s="7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</row>
    <row r="330" ht="15.75" customHeight="1">
      <c r="A330" s="7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</row>
    <row r="331" ht="15.75" customHeight="1">
      <c r="A331" s="7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</row>
    <row r="332" ht="15.75" customHeight="1">
      <c r="A332" s="7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</row>
    <row r="333" ht="15.75" customHeight="1">
      <c r="A333" s="7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</row>
    <row r="334" ht="15.75" customHeight="1">
      <c r="A334" s="7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</row>
    <row r="335" ht="15.75" customHeight="1">
      <c r="A335" s="7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</row>
    <row r="336" ht="15.75" customHeight="1">
      <c r="A336" s="7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</row>
    <row r="337" ht="15.75" customHeight="1">
      <c r="A337" s="7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</row>
    <row r="338" ht="15.75" customHeight="1">
      <c r="A338" s="7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</row>
    <row r="339" ht="15.75" customHeight="1">
      <c r="A339" s="7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</row>
    <row r="340" ht="15.75" customHeight="1">
      <c r="A340" s="7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</row>
    <row r="341" ht="15.75" customHeight="1">
      <c r="A341" s="7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</row>
    <row r="342" ht="15.75" customHeight="1">
      <c r="A342" s="7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</row>
    <row r="343" ht="15.75" customHeight="1">
      <c r="A343" s="7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</row>
    <row r="344" ht="15.75" customHeight="1">
      <c r="A344" s="7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</row>
    <row r="345" ht="15.75" customHeight="1">
      <c r="A345" s="7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</row>
    <row r="346" ht="15.75" customHeight="1">
      <c r="A346" s="7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</row>
    <row r="347" ht="15.75" customHeight="1">
      <c r="A347" s="7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</row>
    <row r="348" ht="15.75" customHeight="1">
      <c r="A348" s="7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</row>
    <row r="349" ht="15.75" customHeight="1">
      <c r="A349" s="7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</row>
    <row r="350" ht="15.75" customHeight="1">
      <c r="A350" s="7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</row>
    <row r="351" ht="15.75" customHeight="1">
      <c r="A351" s="7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</row>
    <row r="352" ht="15.75" customHeight="1">
      <c r="A352" s="7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</row>
    <row r="353" ht="15.75" customHeight="1">
      <c r="A353" s="7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</row>
    <row r="354" ht="15.75" customHeight="1">
      <c r="A354" s="7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</row>
    <row r="355" ht="15.75" customHeight="1">
      <c r="A355" s="7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</row>
    <row r="356" ht="15.75" customHeight="1">
      <c r="A356" s="7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</row>
    <row r="357" ht="15.75" customHeight="1">
      <c r="A357" s="7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</row>
    <row r="358" ht="15.75" customHeight="1">
      <c r="A358" s="7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</row>
    <row r="359" ht="15.75" customHeight="1">
      <c r="A359" s="7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</row>
    <row r="360" ht="15.75" customHeight="1">
      <c r="A360" s="7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</row>
    <row r="361" ht="15.75" customHeight="1">
      <c r="A361" s="7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</row>
    <row r="362" ht="15.75" customHeight="1">
      <c r="A362" s="7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</row>
    <row r="363" ht="15.75" customHeight="1">
      <c r="A363" s="7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</row>
    <row r="364" ht="15.75" customHeight="1">
      <c r="A364" s="7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</row>
    <row r="365" ht="15.75" customHeight="1">
      <c r="A365" s="7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</row>
    <row r="366" ht="15.75" customHeight="1">
      <c r="A366" s="7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</row>
    <row r="367" ht="15.75" customHeight="1">
      <c r="A367" s="7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</row>
    <row r="368" ht="15.75" customHeight="1">
      <c r="A368" s="7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</row>
    <row r="369" ht="15.75" customHeight="1">
      <c r="A369" s="7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</row>
    <row r="370" ht="15.75" customHeight="1">
      <c r="A370" s="7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</row>
    <row r="371" ht="15.75" customHeight="1">
      <c r="A371" s="7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</row>
    <row r="372" ht="15.75" customHeight="1">
      <c r="A372" s="7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</row>
    <row r="373" ht="15.75" customHeight="1">
      <c r="A373" s="7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</row>
    <row r="374" ht="15.75" customHeight="1">
      <c r="A374" s="7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</row>
    <row r="375" ht="15.75" customHeight="1">
      <c r="A375" s="7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</row>
    <row r="376" ht="15.75" customHeight="1">
      <c r="A376" s="7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</row>
    <row r="377" ht="15.75" customHeight="1">
      <c r="A377" s="7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</row>
    <row r="378" ht="15.75" customHeight="1">
      <c r="A378" s="7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</row>
    <row r="379" ht="15.75" customHeight="1">
      <c r="A379" s="7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</row>
    <row r="380" ht="15.75" customHeight="1">
      <c r="A380" s="7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</row>
    <row r="381" ht="15.75" customHeight="1">
      <c r="A381" s="7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</row>
    <row r="382" ht="15.75" customHeight="1">
      <c r="A382" s="7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</row>
    <row r="383" ht="15.75" customHeight="1">
      <c r="A383" s="7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</row>
    <row r="384" ht="15.75" customHeight="1">
      <c r="A384" s="7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</row>
    <row r="385" ht="15.75" customHeight="1">
      <c r="A385" s="7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</row>
    <row r="386" ht="15.75" customHeight="1">
      <c r="A386" s="7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</row>
    <row r="387" ht="15.75" customHeight="1">
      <c r="A387" s="7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</row>
    <row r="388" ht="15.75" customHeight="1">
      <c r="A388" s="7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</row>
    <row r="389" ht="15.75" customHeight="1">
      <c r="A389" s="7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</row>
    <row r="390" ht="15.75" customHeight="1">
      <c r="A390" s="7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</row>
    <row r="391" ht="15.75" customHeight="1">
      <c r="A391" s="7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</row>
    <row r="392" ht="15.75" customHeight="1">
      <c r="A392" s="7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</row>
    <row r="393" ht="15.75" customHeight="1">
      <c r="A393" s="7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</row>
    <row r="394" ht="15.75" customHeight="1">
      <c r="A394" s="7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</row>
    <row r="395" ht="15.75" customHeight="1">
      <c r="A395" s="7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</row>
    <row r="396" ht="15.75" customHeight="1">
      <c r="A396" s="7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</row>
    <row r="397" ht="15.75" customHeight="1">
      <c r="A397" s="7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</row>
    <row r="398" ht="15.75" customHeight="1">
      <c r="A398" s="7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</row>
    <row r="399" ht="15.75" customHeight="1">
      <c r="A399" s="7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</row>
    <row r="400" ht="15.75" customHeight="1">
      <c r="A400" s="7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</row>
    <row r="401" ht="15.75" customHeight="1">
      <c r="A401" s="7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</row>
    <row r="402" ht="15.75" customHeight="1">
      <c r="A402" s="7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</row>
    <row r="403" ht="15.75" customHeight="1">
      <c r="A403" s="7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</row>
    <row r="404" ht="15.75" customHeight="1">
      <c r="A404" s="7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</row>
    <row r="405" ht="15.75" customHeight="1">
      <c r="A405" s="7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</row>
    <row r="406" ht="15.75" customHeight="1">
      <c r="A406" s="7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</row>
    <row r="407" ht="15.75" customHeight="1">
      <c r="A407" s="7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</row>
    <row r="408" ht="15.75" customHeight="1">
      <c r="A408" s="7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</row>
    <row r="409" ht="15.75" customHeight="1">
      <c r="A409" s="7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</row>
    <row r="410" ht="15.75" customHeight="1">
      <c r="A410" s="7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</row>
    <row r="411" ht="15.75" customHeight="1">
      <c r="A411" s="7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</row>
    <row r="412" ht="15.75" customHeight="1">
      <c r="A412" s="7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</row>
    <row r="413" ht="15.75" customHeight="1">
      <c r="A413" s="7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</row>
    <row r="414" ht="15.75" customHeight="1">
      <c r="A414" s="7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</row>
    <row r="415" ht="15.75" customHeight="1">
      <c r="A415" s="7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</row>
    <row r="416" ht="15.75" customHeight="1">
      <c r="A416" s="7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</row>
    <row r="417" ht="15.75" customHeight="1">
      <c r="A417" s="7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</row>
    <row r="418" ht="15.75" customHeight="1">
      <c r="A418" s="7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</row>
    <row r="419" ht="15.75" customHeight="1">
      <c r="A419" s="7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</row>
    <row r="420" ht="15.75" customHeight="1">
      <c r="A420" s="7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</row>
    <row r="421" ht="15.75" customHeight="1">
      <c r="A421" s="7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</row>
    <row r="422" ht="15.75" customHeight="1">
      <c r="A422" s="7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</row>
    <row r="423" ht="15.75" customHeight="1">
      <c r="A423" s="7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</row>
    <row r="424" ht="15.75" customHeight="1">
      <c r="A424" s="7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</row>
    <row r="425" ht="15.75" customHeight="1">
      <c r="A425" s="7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</row>
    <row r="426" ht="15.75" customHeight="1">
      <c r="A426" s="7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</row>
    <row r="427" ht="15.75" customHeight="1">
      <c r="A427" s="7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</row>
    <row r="428" ht="15.75" customHeight="1">
      <c r="A428" s="7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</row>
    <row r="429" ht="15.75" customHeight="1">
      <c r="A429" s="7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</row>
    <row r="430" ht="15.75" customHeight="1">
      <c r="A430" s="7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</row>
    <row r="431" ht="15.75" customHeight="1">
      <c r="A431" s="7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</row>
    <row r="432" ht="15.75" customHeight="1">
      <c r="A432" s="7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</row>
    <row r="433" ht="15.75" customHeight="1">
      <c r="A433" s="7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</row>
    <row r="434" ht="15.75" customHeight="1">
      <c r="A434" s="7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</row>
    <row r="435" ht="15.75" customHeight="1">
      <c r="A435" s="7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</row>
    <row r="436" ht="15.75" customHeight="1">
      <c r="A436" s="7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</row>
    <row r="437" ht="15.75" customHeight="1">
      <c r="A437" s="7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</row>
    <row r="438" ht="15.75" customHeight="1">
      <c r="A438" s="7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</row>
    <row r="439" ht="15.75" customHeight="1">
      <c r="A439" s="7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</row>
    <row r="440" ht="15.75" customHeight="1">
      <c r="A440" s="7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</row>
    <row r="441" ht="15.75" customHeight="1">
      <c r="A441" s="7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</row>
    <row r="442" ht="15.75" customHeight="1">
      <c r="A442" s="7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</row>
    <row r="443" ht="15.75" customHeight="1">
      <c r="A443" s="7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</row>
    <row r="444" ht="15.75" customHeight="1">
      <c r="A444" s="7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</row>
    <row r="445" ht="15.75" customHeight="1">
      <c r="A445" s="7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</row>
    <row r="446" ht="15.75" customHeight="1">
      <c r="A446" s="7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</row>
    <row r="447" ht="15.75" customHeight="1">
      <c r="A447" s="7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</row>
    <row r="448" ht="15.75" customHeight="1">
      <c r="A448" s="7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</row>
    <row r="449" ht="15.75" customHeight="1">
      <c r="A449" s="7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</row>
    <row r="450" ht="15.75" customHeight="1">
      <c r="A450" s="7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</row>
    <row r="451" ht="15.75" customHeight="1">
      <c r="A451" s="7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</row>
    <row r="452" ht="15.75" customHeight="1">
      <c r="A452" s="7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</row>
    <row r="453" ht="15.75" customHeight="1">
      <c r="A453" s="7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</row>
    <row r="454" ht="15.75" customHeight="1">
      <c r="A454" s="7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</row>
    <row r="455" ht="15.75" customHeight="1">
      <c r="A455" s="7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</row>
    <row r="456" ht="15.75" customHeight="1">
      <c r="A456" s="7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</row>
    <row r="457" ht="15.75" customHeight="1">
      <c r="A457" s="7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</row>
    <row r="458" ht="15.75" customHeight="1">
      <c r="A458" s="7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</row>
    <row r="459" ht="15.75" customHeight="1">
      <c r="A459" s="7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</row>
    <row r="460" ht="15.75" customHeight="1">
      <c r="A460" s="7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</row>
    <row r="461" ht="15.75" customHeight="1">
      <c r="A461" s="7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</row>
    <row r="462" ht="15.75" customHeight="1">
      <c r="A462" s="7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</row>
    <row r="463" ht="15.75" customHeight="1">
      <c r="A463" s="7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</row>
    <row r="464" ht="15.75" customHeight="1">
      <c r="A464" s="7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</row>
    <row r="465" ht="15.75" customHeight="1">
      <c r="A465" s="7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</row>
    <row r="466" ht="15.75" customHeight="1">
      <c r="A466" s="7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</row>
    <row r="467" ht="15.75" customHeight="1">
      <c r="A467" s="7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</row>
    <row r="468" ht="15.75" customHeight="1">
      <c r="A468" s="7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</row>
    <row r="469" ht="15.75" customHeight="1">
      <c r="A469" s="7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</row>
    <row r="470" ht="15.75" customHeight="1">
      <c r="A470" s="7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</row>
    <row r="471" ht="15.75" customHeight="1">
      <c r="A471" s="7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</row>
    <row r="472" ht="15.75" customHeight="1">
      <c r="A472" s="7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</row>
    <row r="473" ht="15.75" customHeight="1">
      <c r="A473" s="7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</row>
    <row r="474" ht="15.75" customHeight="1">
      <c r="A474" s="7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</row>
    <row r="475" ht="15.75" customHeight="1">
      <c r="A475" s="7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</row>
    <row r="476" ht="15.75" customHeight="1">
      <c r="A476" s="7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</row>
    <row r="477" ht="15.75" customHeight="1">
      <c r="A477" s="7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</row>
    <row r="478" ht="15.75" customHeight="1">
      <c r="A478" s="7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</row>
    <row r="479" ht="15.75" customHeight="1">
      <c r="A479" s="7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</row>
    <row r="480" ht="15.75" customHeight="1">
      <c r="A480" s="7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</row>
    <row r="481" ht="15.75" customHeight="1">
      <c r="A481" s="7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</row>
    <row r="482" ht="15.75" customHeight="1">
      <c r="A482" s="7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</row>
    <row r="483" ht="15.75" customHeight="1">
      <c r="A483" s="7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</row>
    <row r="484" ht="15.75" customHeight="1">
      <c r="A484" s="7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</row>
    <row r="485" ht="15.75" customHeight="1">
      <c r="A485" s="7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</row>
    <row r="486" ht="15.75" customHeight="1">
      <c r="A486" s="7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</row>
    <row r="487" ht="15.75" customHeight="1">
      <c r="A487" s="7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</row>
    <row r="488" ht="15.75" customHeight="1">
      <c r="A488" s="7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</row>
    <row r="489" ht="15.75" customHeight="1">
      <c r="A489" s="7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</row>
    <row r="490" ht="15.75" customHeight="1">
      <c r="A490" s="7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</row>
    <row r="491" ht="15.75" customHeight="1">
      <c r="A491" s="7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</row>
    <row r="492" ht="15.75" customHeight="1">
      <c r="A492" s="7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</row>
    <row r="493" ht="15.75" customHeight="1">
      <c r="A493" s="7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</row>
    <row r="494" ht="15.75" customHeight="1">
      <c r="A494" s="7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</row>
    <row r="495" ht="15.75" customHeight="1">
      <c r="A495" s="7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</row>
    <row r="496" ht="15.75" customHeight="1">
      <c r="A496" s="7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</row>
    <row r="497" ht="15.75" customHeight="1">
      <c r="A497" s="7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</row>
    <row r="498" ht="15.75" customHeight="1">
      <c r="A498" s="7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</row>
    <row r="499" ht="15.75" customHeight="1">
      <c r="A499" s="7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</row>
    <row r="500" ht="15.75" customHeight="1">
      <c r="A500" s="7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</row>
    <row r="501" ht="15.75" customHeight="1">
      <c r="A501" s="7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</row>
    <row r="502" ht="15.75" customHeight="1">
      <c r="A502" s="7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</row>
    <row r="503" ht="15.75" customHeight="1">
      <c r="A503" s="7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</row>
    <row r="504" ht="15.75" customHeight="1">
      <c r="A504" s="7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</row>
    <row r="505" ht="15.75" customHeight="1">
      <c r="A505" s="7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</row>
    <row r="506" ht="15.75" customHeight="1">
      <c r="A506" s="7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</row>
    <row r="507" ht="15.75" customHeight="1">
      <c r="A507" s="7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</row>
    <row r="508" ht="15.75" customHeight="1">
      <c r="A508" s="7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</row>
    <row r="509" ht="15.75" customHeight="1">
      <c r="A509" s="7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</row>
    <row r="510" ht="15.75" customHeight="1">
      <c r="A510" s="7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</row>
    <row r="511" ht="15.75" customHeight="1">
      <c r="A511" s="7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</row>
    <row r="512" ht="15.75" customHeight="1">
      <c r="A512" s="7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</row>
    <row r="513" ht="15.75" customHeight="1">
      <c r="A513" s="7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</row>
    <row r="514" ht="15.75" customHeight="1">
      <c r="A514" s="7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</row>
    <row r="515" ht="15.75" customHeight="1">
      <c r="A515" s="7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</row>
    <row r="516" ht="15.75" customHeight="1">
      <c r="A516" s="7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</row>
    <row r="517" ht="15.75" customHeight="1">
      <c r="A517" s="7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</row>
    <row r="518" ht="15.75" customHeight="1">
      <c r="A518" s="7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</row>
    <row r="519" ht="15.75" customHeight="1">
      <c r="A519" s="7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</row>
    <row r="520" ht="15.75" customHeight="1">
      <c r="A520" s="7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</row>
    <row r="521" ht="15.75" customHeight="1">
      <c r="A521" s="7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</row>
    <row r="522" ht="15.75" customHeight="1">
      <c r="A522" s="7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</row>
    <row r="523" ht="15.75" customHeight="1">
      <c r="A523" s="7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</row>
    <row r="524" ht="15.75" customHeight="1">
      <c r="A524" s="7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</row>
    <row r="525" ht="15.75" customHeight="1">
      <c r="A525" s="7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</row>
    <row r="526" ht="15.75" customHeight="1">
      <c r="A526" s="7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</row>
    <row r="527" ht="15.75" customHeight="1">
      <c r="A527" s="7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</row>
    <row r="528" ht="15.75" customHeight="1">
      <c r="A528" s="7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</row>
    <row r="529" ht="15.75" customHeight="1">
      <c r="A529" s="7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</row>
    <row r="530" ht="15.75" customHeight="1">
      <c r="A530" s="7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</row>
    <row r="531" ht="15.75" customHeight="1">
      <c r="A531" s="7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</row>
    <row r="532" ht="15.75" customHeight="1">
      <c r="A532" s="7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</row>
    <row r="533" ht="15.75" customHeight="1">
      <c r="A533" s="7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</row>
    <row r="534" ht="15.75" customHeight="1">
      <c r="A534" s="7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</row>
    <row r="535" ht="15.75" customHeight="1">
      <c r="A535" s="7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</row>
    <row r="536" ht="15.75" customHeight="1">
      <c r="A536" s="7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</row>
    <row r="537" ht="15.75" customHeight="1">
      <c r="A537" s="7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</row>
    <row r="538" ht="15.75" customHeight="1">
      <c r="A538" s="7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</row>
    <row r="539" ht="15.75" customHeight="1">
      <c r="A539" s="7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</row>
    <row r="540" ht="15.75" customHeight="1">
      <c r="A540" s="7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</row>
    <row r="541" ht="15.75" customHeight="1">
      <c r="A541" s="7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</row>
    <row r="542" ht="15.75" customHeight="1">
      <c r="A542" s="7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</row>
    <row r="543" ht="15.75" customHeight="1">
      <c r="A543" s="7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</row>
    <row r="544" ht="15.75" customHeight="1">
      <c r="A544" s="7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</row>
    <row r="545" ht="15.75" customHeight="1">
      <c r="A545" s="7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</row>
    <row r="546" ht="15.75" customHeight="1">
      <c r="A546" s="7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</row>
    <row r="547" ht="15.75" customHeight="1">
      <c r="A547" s="7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</row>
    <row r="548" ht="15.75" customHeight="1">
      <c r="A548" s="7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</row>
    <row r="549" ht="15.75" customHeight="1">
      <c r="A549" s="7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</row>
    <row r="550" ht="15.75" customHeight="1">
      <c r="A550" s="7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</row>
    <row r="551" ht="15.75" customHeight="1">
      <c r="A551" s="7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</row>
    <row r="552" ht="15.75" customHeight="1">
      <c r="A552" s="7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</row>
    <row r="553" ht="15.75" customHeight="1">
      <c r="A553" s="7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</row>
    <row r="554" ht="15.75" customHeight="1">
      <c r="A554" s="7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</row>
    <row r="555" ht="15.75" customHeight="1">
      <c r="A555" s="7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</row>
    <row r="556" ht="15.75" customHeight="1">
      <c r="A556" s="7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</row>
    <row r="557" ht="15.75" customHeight="1">
      <c r="A557" s="7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</row>
    <row r="558" ht="15.75" customHeight="1">
      <c r="A558" s="7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</row>
    <row r="559" ht="15.75" customHeight="1">
      <c r="A559" s="7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</row>
    <row r="560" ht="15.75" customHeight="1">
      <c r="A560" s="7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</row>
    <row r="561" ht="15.75" customHeight="1">
      <c r="A561" s="7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</row>
    <row r="562" ht="15.75" customHeight="1">
      <c r="A562" s="7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</row>
    <row r="563" ht="15.75" customHeight="1">
      <c r="A563" s="7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</row>
    <row r="564" ht="15.75" customHeight="1">
      <c r="A564" s="7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</row>
    <row r="565" ht="15.75" customHeight="1">
      <c r="A565" s="7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</row>
    <row r="566" ht="15.75" customHeight="1">
      <c r="A566" s="7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</row>
    <row r="567" ht="15.75" customHeight="1">
      <c r="A567" s="7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</row>
    <row r="568" ht="15.75" customHeight="1">
      <c r="A568" s="7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</row>
    <row r="569" ht="15.75" customHeight="1">
      <c r="A569" s="7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</row>
    <row r="570" ht="15.75" customHeight="1">
      <c r="A570" s="7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</row>
    <row r="571" ht="15.75" customHeight="1">
      <c r="A571" s="7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</row>
    <row r="572" ht="15.75" customHeight="1">
      <c r="A572" s="7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</row>
    <row r="573" ht="15.75" customHeight="1">
      <c r="A573" s="7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</row>
    <row r="574" ht="15.75" customHeight="1">
      <c r="A574" s="7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</row>
    <row r="575" ht="15.75" customHeight="1">
      <c r="A575" s="7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</row>
    <row r="576" ht="15.75" customHeight="1">
      <c r="A576" s="7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</row>
    <row r="577" ht="15.75" customHeight="1">
      <c r="A577" s="7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</row>
    <row r="578" ht="15.75" customHeight="1">
      <c r="A578" s="7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</row>
    <row r="579" ht="15.75" customHeight="1">
      <c r="A579" s="7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</row>
    <row r="580" ht="15.75" customHeight="1">
      <c r="A580" s="7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</row>
    <row r="581" ht="15.75" customHeight="1">
      <c r="A581" s="7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</row>
    <row r="582" ht="15.75" customHeight="1">
      <c r="A582" s="7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</row>
    <row r="583" ht="15.75" customHeight="1">
      <c r="A583" s="7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</row>
    <row r="584" ht="15.75" customHeight="1">
      <c r="A584" s="7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</row>
    <row r="585" ht="15.75" customHeight="1">
      <c r="A585" s="7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</row>
    <row r="586" ht="15.75" customHeight="1">
      <c r="A586" s="7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</row>
    <row r="587" ht="15.75" customHeight="1">
      <c r="A587" s="7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</row>
    <row r="588" ht="15.75" customHeight="1">
      <c r="A588" s="7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</row>
    <row r="589" ht="15.75" customHeight="1">
      <c r="A589" s="7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</row>
    <row r="590" ht="15.75" customHeight="1">
      <c r="A590" s="7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</row>
    <row r="591" ht="15.75" customHeight="1">
      <c r="A591" s="7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</row>
    <row r="592" ht="15.75" customHeight="1">
      <c r="A592" s="7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</row>
    <row r="593" ht="15.75" customHeight="1">
      <c r="A593" s="7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</row>
    <row r="594" ht="15.75" customHeight="1">
      <c r="A594" s="7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</row>
    <row r="595" ht="15.75" customHeight="1">
      <c r="A595" s="7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</row>
    <row r="596" ht="15.75" customHeight="1">
      <c r="A596" s="7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</row>
    <row r="597" ht="15.75" customHeight="1">
      <c r="A597" s="7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</row>
    <row r="598" ht="15.75" customHeight="1">
      <c r="A598" s="7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</row>
    <row r="599" ht="15.75" customHeight="1">
      <c r="A599" s="7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</row>
    <row r="600" ht="15.75" customHeight="1">
      <c r="A600" s="7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</row>
    <row r="601" ht="15.75" customHeight="1">
      <c r="A601" s="7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</row>
    <row r="602" ht="15.75" customHeight="1">
      <c r="A602" s="7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</row>
    <row r="603" ht="15.75" customHeight="1">
      <c r="A603" s="7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</row>
    <row r="604" ht="15.75" customHeight="1">
      <c r="A604" s="75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</row>
    <row r="605" ht="15.75" customHeight="1">
      <c r="A605" s="75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</row>
    <row r="606" ht="15.75" customHeight="1">
      <c r="A606" s="75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</row>
    <row r="607" ht="15.75" customHeight="1">
      <c r="A607" s="75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</row>
    <row r="608" ht="15.75" customHeight="1">
      <c r="A608" s="75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</row>
    <row r="609" ht="15.75" customHeight="1">
      <c r="A609" s="75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</row>
    <row r="610" ht="15.75" customHeight="1">
      <c r="A610" s="75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</row>
    <row r="611" ht="15.75" customHeight="1">
      <c r="A611" s="75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</row>
    <row r="612" ht="15.75" customHeight="1">
      <c r="A612" s="75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</row>
    <row r="613" ht="15.75" customHeight="1">
      <c r="A613" s="75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</row>
    <row r="614" ht="15.75" customHeight="1">
      <c r="A614" s="75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</row>
    <row r="615" ht="15.75" customHeight="1">
      <c r="A615" s="75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</row>
    <row r="616" ht="15.75" customHeight="1">
      <c r="A616" s="75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</row>
    <row r="617" ht="15.75" customHeight="1">
      <c r="A617" s="75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</row>
    <row r="618" ht="15.75" customHeight="1">
      <c r="A618" s="75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</row>
    <row r="619" ht="15.75" customHeight="1">
      <c r="A619" s="75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</row>
    <row r="620" ht="15.75" customHeight="1">
      <c r="A620" s="75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</row>
    <row r="621" ht="15.75" customHeight="1">
      <c r="A621" s="75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</row>
    <row r="622" ht="15.75" customHeight="1">
      <c r="A622" s="75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</row>
    <row r="623" ht="15.75" customHeight="1">
      <c r="A623" s="75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</row>
    <row r="624" ht="15.75" customHeight="1">
      <c r="A624" s="75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</row>
    <row r="625" ht="15.75" customHeight="1">
      <c r="A625" s="75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</row>
    <row r="626" ht="15.75" customHeight="1">
      <c r="A626" s="75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</row>
    <row r="627" ht="15.75" customHeight="1">
      <c r="A627" s="75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</row>
    <row r="628" ht="15.75" customHeight="1">
      <c r="A628" s="75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</row>
    <row r="629" ht="15.75" customHeight="1">
      <c r="A629" s="75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</row>
    <row r="630" ht="15.75" customHeight="1">
      <c r="A630" s="75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</row>
    <row r="631" ht="15.75" customHeight="1">
      <c r="A631" s="75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</row>
    <row r="632" ht="15.75" customHeight="1">
      <c r="A632" s="75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</row>
    <row r="633" ht="15.75" customHeight="1">
      <c r="A633" s="75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</row>
    <row r="634" ht="15.75" customHeight="1">
      <c r="A634" s="75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</row>
    <row r="635" ht="15.75" customHeight="1">
      <c r="A635" s="75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</row>
    <row r="636" ht="15.75" customHeight="1">
      <c r="A636" s="75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</row>
    <row r="637" ht="15.75" customHeight="1">
      <c r="A637" s="75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</row>
    <row r="638" ht="15.75" customHeight="1">
      <c r="A638" s="75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</row>
    <row r="639" ht="15.75" customHeight="1">
      <c r="A639" s="75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</row>
    <row r="640" ht="15.75" customHeight="1">
      <c r="A640" s="75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</row>
    <row r="641" ht="15.75" customHeight="1">
      <c r="A641" s="75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</row>
    <row r="642" ht="15.75" customHeight="1">
      <c r="A642" s="75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</row>
    <row r="643" ht="15.75" customHeight="1">
      <c r="A643" s="75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</row>
    <row r="644" ht="15.75" customHeight="1">
      <c r="A644" s="75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</row>
    <row r="645" ht="15.75" customHeight="1">
      <c r="A645" s="75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</row>
    <row r="646" ht="15.75" customHeight="1">
      <c r="A646" s="75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</row>
    <row r="647" ht="15.75" customHeight="1">
      <c r="A647" s="75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</row>
    <row r="648" ht="15.75" customHeight="1">
      <c r="A648" s="75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</row>
    <row r="649" ht="15.75" customHeight="1">
      <c r="A649" s="75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</row>
    <row r="650" ht="15.75" customHeight="1">
      <c r="A650" s="75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</row>
    <row r="651" ht="15.75" customHeight="1">
      <c r="A651" s="75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</row>
    <row r="652" ht="15.75" customHeight="1">
      <c r="A652" s="75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</row>
    <row r="653" ht="15.75" customHeight="1">
      <c r="A653" s="75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</row>
    <row r="654" ht="15.75" customHeight="1">
      <c r="A654" s="75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</row>
    <row r="655" ht="15.75" customHeight="1">
      <c r="A655" s="75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</row>
    <row r="656" ht="15.75" customHeight="1">
      <c r="A656" s="75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</row>
    <row r="657" ht="15.75" customHeight="1">
      <c r="A657" s="75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</row>
    <row r="658" ht="15.75" customHeight="1">
      <c r="A658" s="75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</row>
    <row r="659" ht="15.75" customHeight="1">
      <c r="A659" s="75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</row>
    <row r="660" ht="15.75" customHeight="1">
      <c r="A660" s="75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</row>
    <row r="661" ht="15.75" customHeight="1">
      <c r="A661" s="75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</row>
    <row r="662" ht="15.75" customHeight="1">
      <c r="A662" s="75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</row>
    <row r="663" ht="15.75" customHeight="1">
      <c r="A663" s="75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</row>
    <row r="664" ht="15.75" customHeight="1">
      <c r="A664" s="75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</row>
    <row r="665" ht="15.75" customHeight="1">
      <c r="A665" s="75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</row>
    <row r="666" ht="15.75" customHeight="1">
      <c r="A666" s="75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</row>
    <row r="667" ht="15.75" customHeight="1">
      <c r="A667" s="75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</row>
    <row r="668" ht="15.75" customHeight="1">
      <c r="A668" s="75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</row>
    <row r="669" ht="15.75" customHeight="1">
      <c r="A669" s="75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</row>
    <row r="670" ht="15.75" customHeight="1">
      <c r="A670" s="75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</row>
    <row r="671" ht="15.75" customHeight="1">
      <c r="A671" s="75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</row>
    <row r="672" ht="15.75" customHeight="1">
      <c r="A672" s="75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</row>
    <row r="673" ht="15.75" customHeight="1">
      <c r="A673" s="75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</row>
    <row r="674" ht="15.75" customHeight="1">
      <c r="A674" s="75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</row>
    <row r="675" ht="15.75" customHeight="1">
      <c r="A675" s="75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</row>
    <row r="676" ht="15.75" customHeight="1">
      <c r="A676" s="75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</row>
    <row r="677" ht="15.75" customHeight="1">
      <c r="A677" s="75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</row>
    <row r="678" ht="15.75" customHeight="1">
      <c r="A678" s="75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</row>
    <row r="679" ht="15.75" customHeight="1">
      <c r="A679" s="75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</row>
    <row r="680" ht="15.75" customHeight="1">
      <c r="A680" s="75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</row>
    <row r="681" ht="15.75" customHeight="1">
      <c r="A681" s="75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</row>
    <row r="682" ht="15.75" customHeight="1">
      <c r="A682" s="75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</row>
    <row r="683" ht="15.75" customHeight="1">
      <c r="A683" s="75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</row>
    <row r="684" ht="15.75" customHeight="1">
      <c r="A684" s="75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</row>
    <row r="685" ht="15.75" customHeight="1">
      <c r="A685" s="75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</row>
    <row r="686" ht="15.75" customHeight="1">
      <c r="A686" s="75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</row>
    <row r="687" ht="15.75" customHeight="1">
      <c r="A687" s="75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</row>
    <row r="688" ht="15.75" customHeight="1">
      <c r="A688" s="75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</row>
    <row r="689" ht="15.75" customHeight="1">
      <c r="A689" s="75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</row>
    <row r="690" ht="15.75" customHeight="1">
      <c r="A690" s="75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</row>
    <row r="691" ht="15.75" customHeight="1">
      <c r="A691" s="75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</row>
    <row r="692" ht="15.75" customHeight="1">
      <c r="A692" s="75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</row>
    <row r="693" ht="15.75" customHeight="1">
      <c r="A693" s="75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</row>
    <row r="694" ht="15.75" customHeight="1">
      <c r="A694" s="75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</row>
    <row r="695" ht="15.75" customHeight="1">
      <c r="A695" s="75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</row>
    <row r="696" ht="15.75" customHeight="1">
      <c r="A696" s="75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</row>
    <row r="697" ht="15.75" customHeight="1">
      <c r="A697" s="75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</row>
    <row r="698" ht="15.75" customHeight="1">
      <c r="A698" s="75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</row>
    <row r="699" ht="15.75" customHeight="1">
      <c r="A699" s="75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</row>
    <row r="700" ht="15.75" customHeight="1">
      <c r="A700" s="75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</row>
    <row r="701" ht="15.75" customHeight="1">
      <c r="A701" s="75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</row>
    <row r="702" ht="15.75" customHeight="1">
      <c r="A702" s="75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</row>
    <row r="703" ht="15.75" customHeight="1">
      <c r="A703" s="75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</row>
    <row r="704" ht="15.75" customHeight="1">
      <c r="A704" s="75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</row>
    <row r="705" ht="15.75" customHeight="1">
      <c r="A705" s="75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</row>
    <row r="706" ht="15.75" customHeight="1">
      <c r="A706" s="75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</row>
    <row r="707" ht="15.75" customHeight="1">
      <c r="A707" s="75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</row>
    <row r="708" ht="15.75" customHeight="1">
      <c r="A708" s="75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</row>
    <row r="709" ht="15.75" customHeight="1">
      <c r="A709" s="75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</row>
    <row r="710" ht="15.75" customHeight="1">
      <c r="A710" s="75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</row>
    <row r="711" ht="15.75" customHeight="1">
      <c r="A711" s="75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</row>
    <row r="712" ht="15.75" customHeight="1">
      <c r="A712" s="75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</row>
    <row r="713" ht="15.75" customHeight="1">
      <c r="A713" s="75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</row>
    <row r="714" ht="15.75" customHeight="1">
      <c r="A714" s="75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</row>
    <row r="715" ht="15.75" customHeight="1">
      <c r="A715" s="75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</row>
    <row r="716" ht="15.75" customHeight="1">
      <c r="A716" s="75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</row>
    <row r="717" ht="15.75" customHeight="1">
      <c r="A717" s="75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</row>
    <row r="718" ht="15.75" customHeight="1">
      <c r="A718" s="75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</row>
    <row r="719" ht="15.75" customHeight="1">
      <c r="A719" s="75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</row>
    <row r="720" ht="15.75" customHeight="1">
      <c r="A720" s="75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</row>
    <row r="721" ht="15.75" customHeight="1">
      <c r="A721" s="75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</row>
    <row r="722" ht="15.75" customHeight="1">
      <c r="A722" s="75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</row>
    <row r="723" ht="15.75" customHeight="1">
      <c r="A723" s="75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</row>
    <row r="724" ht="15.75" customHeight="1">
      <c r="A724" s="75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</row>
    <row r="725" ht="15.75" customHeight="1">
      <c r="A725" s="75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</row>
    <row r="726" ht="15.75" customHeight="1">
      <c r="A726" s="75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</row>
    <row r="727" ht="15.75" customHeight="1">
      <c r="A727" s="75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</row>
    <row r="728" ht="15.75" customHeight="1">
      <c r="A728" s="75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</row>
    <row r="729" ht="15.75" customHeight="1">
      <c r="A729" s="75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</row>
    <row r="730" ht="15.75" customHeight="1">
      <c r="A730" s="75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</row>
    <row r="731" ht="15.75" customHeight="1">
      <c r="A731" s="75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</row>
    <row r="732" ht="15.75" customHeight="1">
      <c r="A732" s="75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</row>
    <row r="733" ht="15.75" customHeight="1">
      <c r="A733" s="75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</row>
    <row r="734" ht="15.75" customHeight="1">
      <c r="A734" s="75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</row>
    <row r="735" ht="15.75" customHeight="1">
      <c r="A735" s="75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</row>
    <row r="736" ht="15.75" customHeight="1">
      <c r="A736" s="75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</row>
    <row r="737" ht="15.75" customHeight="1">
      <c r="A737" s="75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</row>
    <row r="738" ht="15.75" customHeight="1">
      <c r="A738" s="75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</row>
    <row r="739" ht="15.75" customHeight="1">
      <c r="A739" s="75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</row>
    <row r="740" ht="15.75" customHeight="1">
      <c r="A740" s="75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</row>
    <row r="741" ht="15.75" customHeight="1">
      <c r="A741" s="75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</row>
    <row r="742" ht="15.75" customHeight="1">
      <c r="A742" s="75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</row>
    <row r="743" ht="15.75" customHeight="1">
      <c r="A743" s="75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</row>
    <row r="744" ht="15.75" customHeight="1">
      <c r="A744" s="75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</row>
    <row r="745" ht="15.75" customHeight="1">
      <c r="A745" s="75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</row>
    <row r="746" ht="15.75" customHeight="1">
      <c r="A746" s="75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</row>
    <row r="747" ht="15.75" customHeight="1">
      <c r="A747" s="75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</row>
    <row r="748" ht="15.75" customHeight="1">
      <c r="A748" s="75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</row>
    <row r="749" ht="15.75" customHeight="1">
      <c r="A749" s="75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</row>
    <row r="750" ht="15.75" customHeight="1">
      <c r="A750" s="75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</row>
    <row r="751" ht="15.75" customHeight="1">
      <c r="A751" s="75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</row>
    <row r="752" ht="15.75" customHeight="1">
      <c r="A752" s="75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</row>
    <row r="753" ht="15.75" customHeight="1">
      <c r="A753" s="75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</row>
    <row r="754" ht="15.75" customHeight="1">
      <c r="A754" s="75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</row>
    <row r="755" ht="15.75" customHeight="1">
      <c r="A755" s="75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</row>
    <row r="756" ht="15.75" customHeight="1">
      <c r="A756" s="75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</row>
    <row r="757" ht="15.75" customHeight="1">
      <c r="A757" s="75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</row>
    <row r="758" ht="15.75" customHeight="1">
      <c r="A758" s="75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</row>
    <row r="759" ht="15.75" customHeight="1">
      <c r="A759" s="75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</row>
    <row r="760" ht="15.75" customHeight="1">
      <c r="A760" s="75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</row>
    <row r="761" ht="15.75" customHeight="1">
      <c r="A761" s="75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</row>
    <row r="762" ht="15.75" customHeight="1">
      <c r="A762" s="75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</row>
    <row r="763" ht="15.75" customHeight="1">
      <c r="A763" s="75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</row>
    <row r="764" ht="15.75" customHeight="1">
      <c r="A764" s="75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</row>
    <row r="765" ht="15.75" customHeight="1">
      <c r="A765" s="75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</row>
    <row r="766" ht="15.75" customHeight="1">
      <c r="A766" s="75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</row>
    <row r="767" ht="15.75" customHeight="1">
      <c r="A767" s="75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</row>
    <row r="768" ht="15.75" customHeight="1">
      <c r="A768" s="75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</row>
    <row r="769" ht="15.75" customHeight="1">
      <c r="A769" s="75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</row>
    <row r="770" ht="15.75" customHeight="1">
      <c r="A770" s="75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</row>
    <row r="771" ht="15.75" customHeight="1">
      <c r="A771" s="75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</row>
    <row r="772" ht="15.75" customHeight="1">
      <c r="A772" s="75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</row>
    <row r="773" ht="15.75" customHeight="1">
      <c r="A773" s="75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</row>
    <row r="774" ht="15.75" customHeight="1">
      <c r="A774" s="75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</row>
    <row r="775" ht="15.75" customHeight="1">
      <c r="A775" s="75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</row>
    <row r="776" ht="15.75" customHeight="1">
      <c r="A776" s="75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</row>
    <row r="777" ht="15.75" customHeight="1">
      <c r="A777" s="75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</row>
    <row r="778" ht="15.75" customHeight="1">
      <c r="A778" s="75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</row>
    <row r="779" ht="15.75" customHeight="1">
      <c r="A779" s="75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</row>
    <row r="780" ht="15.75" customHeight="1">
      <c r="A780" s="75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</row>
    <row r="781" ht="15.75" customHeight="1">
      <c r="A781" s="75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</row>
    <row r="782" ht="15.75" customHeight="1">
      <c r="A782" s="75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</row>
    <row r="783" ht="15.75" customHeight="1">
      <c r="A783" s="75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</row>
    <row r="784" ht="15.75" customHeight="1">
      <c r="A784" s="75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</row>
    <row r="785" ht="15.75" customHeight="1">
      <c r="A785" s="75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</row>
    <row r="786" ht="15.75" customHeight="1">
      <c r="A786" s="75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</row>
    <row r="787" ht="15.75" customHeight="1">
      <c r="A787" s="75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</row>
    <row r="788" ht="15.75" customHeight="1">
      <c r="A788" s="75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</row>
    <row r="789" ht="15.75" customHeight="1">
      <c r="A789" s="75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</row>
    <row r="790" ht="15.75" customHeight="1">
      <c r="A790" s="75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</row>
    <row r="791" ht="15.75" customHeight="1">
      <c r="A791" s="75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</row>
    <row r="792" ht="15.75" customHeight="1">
      <c r="A792" s="75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</row>
    <row r="793" ht="15.75" customHeight="1">
      <c r="A793" s="75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</row>
    <row r="794" ht="15.75" customHeight="1">
      <c r="A794" s="75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</row>
    <row r="795" ht="15.75" customHeight="1">
      <c r="A795" s="75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</row>
    <row r="796" ht="15.75" customHeight="1">
      <c r="A796" s="75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</row>
    <row r="797" ht="15.75" customHeight="1">
      <c r="A797" s="75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</row>
    <row r="798" ht="15.75" customHeight="1">
      <c r="A798" s="75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</row>
    <row r="799" ht="15.75" customHeight="1">
      <c r="A799" s="75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</row>
    <row r="800" ht="15.75" customHeight="1">
      <c r="A800" s="75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</row>
    <row r="801" ht="15.75" customHeight="1">
      <c r="A801" s="75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</row>
    <row r="802" ht="15.75" customHeight="1">
      <c r="A802" s="75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</row>
    <row r="803" ht="15.75" customHeight="1">
      <c r="A803" s="75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</row>
    <row r="804" ht="15.75" customHeight="1">
      <c r="A804" s="75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</row>
    <row r="805" ht="15.75" customHeight="1">
      <c r="A805" s="75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</row>
    <row r="806" ht="15.75" customHeight="1">
      <c r="A806" s="75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</row>
    <row r="807" ht="15.75" customHeight="1">
      <c r="A807" s="75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</row>
    <row r="808" ht="15.75" customHeight="1">
      <c r="A808" s="75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</row>
    <row r="809" ht="15.75" customHeight="1">
      <c r="A809" s="75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</row>
    <row r="810" ht="15.75" customHeight="1">
      <c r="A810" s="75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</row>
    <row r="811" ht="15.75" customHeight="1">
      <c r="A811" s="75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</row>
    <row r="812" ht="15.75" customHeight="1">
      <c r="A812" s="75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</row>
    <row r="813" ht="15.75" customHeight="1">
      <c r="A813" s="75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</row>
    <row r="814" ht="15.75" customHeight="1">
      <c r="A814" s="75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</row>
    <row r="815" ht="15.75" customHeight="1">
      <c r="A815" s="75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</row>
    <row r="816" ht="15.75" customHeight="1">
      <c r="A816" s="75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</row>
    <row r="817" ht="15.75" customHeight="1">
      <c r="A817" s="75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</row>
    <row r="818" ht="15.75" customHeight="1">
      <c r="A818" s="75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</row>
    <row r="819" ht="15.75" customHeight="1">
      <c r="A819" s="75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</row>
    <row r="820" ht="15.75" customHeight="1">
      <c r="A820" s="75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</row>
    <row r="821" ht="15.75" customHeight="1">
      <c r="A821" s="75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</row>
    <row r="822" ht="15.75" customHeight="1">
      <c r="A822" s="75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</row>
    <row r="823" ht="15.75" customHeight="1">
      <c r="A823" s="75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</row>
    <row r="824" ht="15.75" customHeight="1">
      <c r="A824" s="75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</row>
    <row r="825" ht="15.75" customHeight="1">
      <c r="A825" s="75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</row>
    <row r="826" ht="15.75" customHeight="1">
      <c r="A826" s="75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</row>
    <row r="827" ht="15.75" customHeight="1">
      <c r="A827" s="75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</row>
    <row r="828" ht="15.75" customHeight="1">
      <c r="A828" s="75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</row>
    <row r="829" ht="15.75" customHeight="1">
      <c r="A829" s="75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</row>
    <row r="830" ht="15.75" customHeight="1">
      <c r="A830" s="75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</row>
    <row r="831" ht="15.75" customHeight="1">
      <c r="A831" s="75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</row>
    <row r="832" ht="15.75" customHeight="1">
      <c r="A832" s="75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</row>
    <row r="833" ht="15.75" customHeight="1">
      <c r="A833" s="75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</row>
    <row r="834" ht="15.75" customHeight="1">
      <c r="A834" s="75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</row>
    <row r="835" ht="15.75" customHeight="1">
      <c r="A835" s="75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</row>
    <row r="836" ht="15.75" customHeight="1">
      <c r="A836" s="75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</row>
    <row r="837" ht="15.75" customHeight="1">
      <c r="A837" s="75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</row>
    <row r="838" ht="15.75" customHeight="1">
      <c r="A838" s="75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</row>
    <row r="839" ht="15.75" customHeight="1">
      <c r="A839" s="75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</row>
    <row r="840" ht="15.75" customHeight="1">
      <c r="A840" s="75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</row>
    <row r="841" ht="15.75" customHeight="1">
      <c r="A841" s="75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</row>
    <row r="842" ht="15.75" customHeight="1">
      <c r="A842" s="75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</row>
    <row r="843" ht="15.75" customHeight="1">
      <c r="A843" s="75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</row>
    <row r="844" ht="15.75" customHeight="1">
      <c r="A844" s="75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</row>
    <row r="845" ht="15.75" customHeight="1">
      <c r="A845" s="75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</row>
    <row r="846" ht="15.75" customHeight="1">
      <c r="A846" s="75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</row>
    <row r="847" ht="15.75" customHeight="1">
      <c r="A847" s="75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</row>
    <row r="848" ht="15.75" customHeight="1">
      <c r="A848" s="75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</row>
    <row r="849" ht="15.75" customHeight="1">
      <c r="A849" s="75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</row>
    <row r="850" ht="15.75" customHeight="1">
      <c r="A850" s="75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</row>
    <row r="851" ht="15.75" customHeight="1">
      <c r="A851" s="75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</row>
    <row r="852" ht="15.75" customHeight="1">
      <c r="A852" s="75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</row>
    <row r="853" ht="15.75" customHeight="1">
      <c r="A853" s="75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</row>
    <row r="854" ht="15.75" customHeight="1">
      <c r="A854" s="75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</row>
    <row r="855" ht="15.75" customHeight="1">
      <c r="A855" s="75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</row>
    <row r="856" ht="15.75" customHeight="1">
      <c r="A856" s="75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</row>
    <row r="857" ht="15.75" customHeight="1">
      <c r="A857" s="75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</row>
    <row r="858" ht="15.75" customHeight="1">
      <c r="A858" s="75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</row>
    <row r="859" ht="15.75" customHeight="1">
      <c r="A859" s="75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</row>
    <row r="860" ht="15.75" customHeight="1">
      <c r="A860" s="75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</row>
    <row r="861" ht="15.75" customHeight="1">
      <c r="A861" s="75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</row>
    <row r="862" ht="15.75" customHeight="1">
      <c r="A862" s="75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</row>
    <row r="863" ht="15.75" customHeight="1">
      <c r="A863" s="75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</row>
    <row r="864" ht="15.75" customHeight="1">
      <c r="A864" s="75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</row>
    <row r="865" ht="15.75" customHeight="1">
      <c r="A865" s="75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</row>
    <row r="866" ht="15.75" customHeight="1">
      <c r="A866" s="75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</row>
    <row r="867" ht="15.75" customHeight="1">
      <c r="A867" s="75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</row>
    <row r="868" ht="15.75" customHeight="1">
      <c r="A868" s="75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</row>
    <row r="869" ht="15.75" customHeight="1">
      <c r="A869" s="75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</row>
    <row r="870" ht="15.75" customHeight="1">
      <c r="A870" s="75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</row>
    <row r="871" ht="15.75" customHeight="1">
      <c r="A871" s="75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</row>
    <row r="872" ht="15.75" customHeight="1">
      <c r="A872" s="75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</row>
    <row r="873" ht="15.75" customHeight="1">
      <c r="A873" s="75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</row>
    <row r="874" ht="15.75" customHeight="1">
      <c r="A874" s="75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</row>
    <row r="875" ht="15.75" customHeight="1">
      <c r="A875" s="75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</row>
    <row r="876" ht="15.75" customHeight="1">
      <c r="A876" s="75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</row>
    <row r="877" ht="15.75" customHeight="1">
      <c r="A877" s="75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</row>
    <row r="878" ht="15.75" customHeight="1">
      <c r="A878" s="75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</row>
    <row r="879" ht="15.75" customHeight="1">
      <c r="A879" s="75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</row>
    <row r="880" ht="15.75" customHeight="1">
      <c r="A880" s="75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</row>
    <row r="881" ht="15.75" customHeight="1">
      <c r="A881" s="75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</row>
    <row r="882" ht="15.75" customHeight="1">
      <c r="A882" s="75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</row>
    <row r="883" ht="15.75" customHeight="1">
      <c r="A883" s="75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</row>
    <row r="884" ht="15.75" customHeight="1">
      <c r="A884" s="75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</row>
    <row r="885" ht="15.75" customHeight="1">
      <c r="A885" s="75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</row>
    <row r="886" ht="15.75" customHeight="1">
      <c r="A886" s="75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</row>
    <row r="887" ht="15.75" customHeight="1">
      <c r="A887" s="75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</row>
    <row r="888" ht="15.75" customHeight="1">
      <c r="A888" s="75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</row>
    <row r="889" ht="15.75" customHeight="1">
      <c r="A889" s="75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</row>
    <row r="890" ht="15.75" customHeight="1">
      <c r="A890" s="75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</row>
    <row r="891" ht="15.75" customHeight="1">
      <c r="A891" s="75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</row>
    <row r="892" ht="15.75" customHeight="1">
      <c r="A892" s="75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</row>
    <row r="893" ht="15.75" customHeight="1">
      <c r="A893" s="75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</row>
    <row r="894" ht="15.75" customHeight="1">
      <c r="A894" s="75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</row>
    <row r="895" ht="15.75" customHeight="1">
      <c r="A895" s="75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</row>
    <row r="896" ht="15.75" customHeight="1">
      <c r="A896" s="75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</row>
    <row r="897" ht="15.75" customHeight="1">
      <c r="A897" s="75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</row>
    <row r="898" ht="15.75" customHeight="1">
      <c r="A898" s="75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</row>
    <row r="899" ht="15.75" customHeight="1">
      <c r="A899" s="75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</row>
    <row r="900" ht="15.75" customHeight="1">
      <c r="A900" s="75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</row>
    <row r="901" ht="15.75" customHeight="1">
      <c r="A901" s="75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</row>
    <row r="902" ht="15.75" customHeight="1">
      <c r="A902" s="75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</row>
    <row r="903" ht="15.75" customHeight="1">
      <c r="A903" s="75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</row>
    <row r="904" ht="15.75" customHeight="1">
      <c r="A904" s="75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</row>
    <row r="905" ht="15.75" customHeight="1">
      <c r="A905" s="75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</row>
    <row r="906" ht="15.75" customHeight="1">
      <c r="A906" s="75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</row>
    <row r="907" ht="15.75" customHeight="1">
      <c r="A907" s="75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</row>
    <row r="908" ht="15.75" customHeight="1">
      <c r="A908" s="75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</row>
    <row r="909" ht="15.75" customHeight="1">
      <c r="A909" s="75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</row>
    <row r="910" ht="15.75" customHeight="1">
      <c r="A910" s="75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</row>
    <row r="911" ht="15.75" customHeight="1">
      <c r="A911" s="75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</row>
    <row r="912" ht="15.75" customHeight="1">
      <c r="A912" s="75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</row>
    <row r="913" ht="15.75" customHeight="1">
      <c r="A913" s="75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</row>
    <row r="914" ht="15.75" customHeight="1">
      <c r="A914" s="75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</row>
    <row r="915" ht="15.75" customHeight="1">
      <c r="A915" s="75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</row>
    <row r="916" ht="15.75" customHeight="1">
      <c r="A916" s="75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</row>
    <row r="917" ht="15.75" customHeight="1">
      <c r="A917" s="75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</row>
    <row r="918" ht="15.75" customHeight="1">
      <c r="A918" s="75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</row>
    <row r="919" ht="15.75" customHeight="1">
      <c r="A919" s="75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</row>
    <row r="920" ht="15.75" customHeight="1">
      <c r="A920" s="75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</row>
    <row r="921" ht="15.75" customHeight="1">
      <c r="A921" s="75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</row>
    <row r="922" ht="15.75" customHeight="1">
      <c r="A922" s="75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</row>
    <row r="923" ht="15.75" customHeight="1">
      <c r="A923" s="75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</row>
    <row r="924" ht="15.75" customHeight="1">
      <c r="A924" s="75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</row>
    <row r="925" ht="15.75" customHeight="1">
      <c r="A925" s="75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</row>
    <row r="926" ht="15.75" customHeight="1">
      <c r="A926" s="75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</row>
    <row r="927" ht="15.75" customHeight="1">
      <c r="A927" s="75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</row>
    <row r="928" ht="15.75" customHeight="1">
      <c r="A928" s="75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</row>
    <row r="929" ht="15.75" customHeight="1">
      <c r="A929" s="75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</row>
    <row r="930" ht="15.75" customHeight="1">
      <c r="A930" s="75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</row>
    <row r="931" ht="15.75" customHeight="1">
      <c r="A931" s="75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</row>
    <row r="932" ht="15.75" customHeight="1">
      <c r="A932" s="75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</row>
    <row r="933" ht="15.75" customHeight="1">
      <c r="A933" s="75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</row>
    <row r="934" ht="15.75" customHeight="1">
      <c r="A934" s="75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</row>
    <row r="935" ht="15.75" customHeight="1">
      <c r="A935" s="75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</row>
    <row r="936" ht="15.75" customHeight="1">
      <c r="A936" s="75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</row>
    <row r="937" ht="15.75" customHeight="1">
      <c r="A937" s="75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</row>
    <row r="938" ht="15.75" customHeight="1">
      <c r="A938" s="75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</row>
    <row r="939" ht="15.75" customHeight="1">
      <c r="A939" s="75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</row>
    <row r="940" ht="15.75" customHeight="1">
      <c r="A940" s="75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</row>
    <row r="941" ht="15.75" customHeight="1">
      <c r="A941" s="75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</row>
    <row r="942" ht="15.75" customHeight="1">
      <c r="A942" s="75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</row>
    <row r="943" ht="15.75" customHeight="1">
      <c r="A943" s="75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</row>
    <row r="944" ht="15.75" customHeight="1">
      <c r="A944" s="75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</row>
    <row r="945" ht="15.75" customHeight="1">
      <c r="A945" s="75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</row>
    <row r="946" ht="15.75" customHeight="1">
      <c r="A946" s="75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</row>
    <row r="947" ht="15.75" customHeight="1">
      <c r="A947" s="75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</row>
    <row r="948" ht="15.75" customHeight="1">
      <c r="A948" s="75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</row>
    <row r="949" ht="15.75" customHeight="1">
      <c r="A949" s="75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</row>
    <row r="950" ht="15.75" customHeight="1">
      <c r="A950" s="75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</row>
    <row r="951" ht="15.75" customHeight="1">
      <c r="A951" s="75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</row>
    <row r="952" ht="15.75" customHeight="1">
      <c r="A952" s="75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</row>
    <row r="953" ht="15.75" customHeight="1">
      <c r="A953" s="75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</row>
    <row r="954" ht="15.75" customHeight="1">
      <c r="A954" s="75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</row>
    <row r="955" ht="15.75" customHeight="1">
      <c r="A955" s="75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</row>
    <row r="956" ht="15.75" customHeight="1">
      <c r="A956" s="75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</row>
    <row r="957" ht="15.75" customHeight="1">
      <c r="A957" s="75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</row>
    <row r="958" ht="15.75" customHeight="1">
      <c r="A958" s="75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</row>
    <row r="959" ht="15.75" customHeight="1">
      <c r="A959" s="75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</row>
    <row r="960" ht="15.75" customHeight="1">
      <c r="A960" s="75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</row>
    <row r="961" ht="15.75" customHeight="1">
      <c r="A961" s="75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</row>
    <row r="962" ht="15.75" customHeight="1">
      <c r="A962" s="75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</row>
    <row r="963" ht="15.75" customHeight="1">
      <c r="A963" s="75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</row>
    <row r="964" ht="15.75" customHeight="1">
      <c r="A964" s="75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</row>
    <row r="965" ht="15.75" customHeight="1">
      <c r="A965" s="75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</row>
    <row r="966" ht="15.75" customHeight="1">
      <c r="A966" s="75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</row>
    <row r="967" ht="15.75" customHeight="1">
      <c r="A967" s="75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</row>
    <row r="968" ht="15.75" customHeight="1">
      <c r="A968" s="75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</row>
    <row r="969" ht="15.75" customHeight="1">
      <c r="A969" s="75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</row>
    <row r="970" ht="15.75" customHeight="1">
      <c r="A970" s="75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</row>
    <row r="971" ht="15.75" customHeight="1">
      <c r="A971" s="75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</row>
    <row r="972" ht="15.75" customHeight="1">
      <c r="A972" s="75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</row>
    <row r="973" ht="15.75" customHeight="1">
      <c r="A973" s="75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</row>
    <row r="974" ht="15.75" customHeight="1">
      <c r="A974" s="75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</row>
    <row r="975" ht="15.75" customHeight="1">
      <c r="A975" s="75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</row>
    <row r="976" ht="15.75" customHeight="1">
      <c r="A976" s="75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</row>
    <row r="977" ht="15.75" customHeight="1">
      <c r="A977" s="75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</row>
    <row r="978" ht="15.75" customHeight="1">
      <c r="A978" s="75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</row>
    <row r="979" ht="15.75" customHeight="1">
      <c r="A979" s="75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</row>
    <row r="980" ht="15.75" customHeight="1">
      <c r="A980" s="75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</row>
    <row r="981" ht="15.75" customHeight="1">
      <c r="A981" s="75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</row>
    <row r="982" ht="15.75" customHeight="1">
      <c r="A982" s="75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</row>
    <row r="983" ht="15.75" customHeight="1">
      <c r="A983" s="75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</row>
    <row r="984" ht="15.75" customHeight="1">
      <c r="A984" s="75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</row>
    <row r="985" ht="15.75" customHeight="1">
      <c r="A985" s="75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</row>
    <row r="986" ht="15.75" customHeight="1">
      <c r="A986" s="75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</row>
    <row r="987" ht="15.75" customHeight="1">
      <c r="A987" s="75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</row>
    <row r="988" ht="15.75" customHeight="1">
      <c r="A988" s="75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</row>
    <row r="989" ht="15.75" customHeight="1">
      <c r="A989" s="75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</row>
    <row r="990" ht="15.75" customHeight="1">
      <c r="A990" s="75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</row>
    <row r="991" ht="15.75" customHeight="1">
      <c r="A991" s="75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</row>
    <row r="992" ht="15.75" customHeight="1">
      <c r="A992" s="75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</row>
    <row r="993" ht="15.75" customHeight="1">
      <c r="A993" s="75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</row>
    <row r="994" ht="15.75" customHeight="1">
      <c r="A994" s="75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</row>
    <row r="995" ht="15.75" customHeight="1">
      <c r="A995" s="75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</row>
    <row r="996" ht="15.75" customHeight="1">
      <c r="A996" s="75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</row>
    <row r="997" ht="15.75" customHeight="1">
      <c r="A997" s="75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</row>
    <row r="998" ht="15.75" customHeight="1">
      <c r="A998" s="75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</row>
    <row r="999" ht="15.75" customHeight="1">
      <c r="A999" s="75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</row>
    <row r="1000" ht="15.75" customHeight="1">
      <c r="A1000" s="75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</row>
  </sheetData>
  <mergeCells count="9">
    <mergeCell ref="AC4:AF4"/>
    <mergeCell ref="AG4:AJ4"/>
    <mergeCell ref="B4:E4"/>
    <mergeCell ref="F4:I4"/>
    <mergeCell ref="J4:M4"/>
    <mergeCell ref="N4:P4"/>
    <mergeCell ref="Q4:T4"/>
    <mergeCell ref="U4:X4"/>
    <mergeCell ref="Y4:AB4"/>
  </mergeCells>
  <printOptions/>
  <pageMargins bottom="0.75" footer="0.0" header="0.0" left="0.7" right="0.7" top="0.75"/>
  <pageSetup orientation="landscape"/>
  <headerFooter>
    <oddHeader>&amp;LUniversity Level Data&amp;CTable 4B&amp;RFall Enrollment Summary </oddHeader>
    <oddFooter>&amp;LOffice of Institutional Research, UMass Boston</oddFooter>
  </headerFooter>
  <colBreaks count="1" manualBreakCount="1">
    <brk id="20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2018-02-14T20:34:16Z</dcterms:created>
  <dc:creator>Awat O Osman</dc:creator>
</cp:coreProperties>
</file>